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rti\Desktop\KODM\KODM 2025-2026\"/>
    </mc:Choice>
  </mc:AlternateContent>
  <xr:revisionPtr revIDLastSave="0" documentId="13_ncr:1_{6514D43F-A1A5-4FF6-957E-00DA158A33FE}" xr6:coauthVersionLast="47" xr6:coauthVersionMax="47" xr10:uidLastSave="{00000000-0000-0000-0000-000000000000}"/>
  <bookViews>
    <workbookView xWindow="1530" yWindow="285" windowWidth="27195" windowHeight="14070" tabRatio="500" firstSheet="3" activeTab="5" xr2:uid="{00000000-000D-0000-FFFF-FFFF00000000}"/>
  </bookViews>
  <sheets>
    <sheet name="Bodování" sheetId="1" r:id="rId1"/>
    <sheet name="Atletický čtyřboj - vzor" sheetId="2" r:id="rId2"/>
    <sheet name="Atletický čtyřboj III dívky" sheetId="3" r:id="rId3"/>
    <sheet name="Atletický čtyřboj III chlapci" sheetId="4" r:id="rId4"/>
    <sheet name="Atletický čtyřboj IV. dívky " sheetId="5" r:id="rId5"/>
    <sheet name="Atletický čtyřboj IV. chlapci" sheetId="6" r:id="rId6"/>
    <sheet name="Basketbal ZŠ - dívky" sheetId="7" r:id="rId7"/>
    <sheet name="Basketbal ZŠ - chlapci" sheetId="8" r:id="rId8"/>
    <sheet name="Basketbal SŠ - dívky" sheetId="9" r:id="rId9"/>
    <sheet name="Basketbal SŠ - chlapci" sheetId="10" r:id="rId10"/>
    <sheet name="SAP SŠ - návod" sheetId="11" r:id="rId11"/>
    <sheet name="SAP SŠ - dívky" sheetId="12" r:id="rId12"/>
    <sheet name="SAP SŠ - chlapci" sheetId="13" r:id="rId13"/>
    <sheet name="Florbal ZŠ IV - dívky" sheetId="14" r:id="rId14"/>
    <sheet name="Florbal ZŠ IV - chlapci" sheetId="15" r:id="rId15"/>
    <sheet name="Florbal ZŠ III - dívky" sheetId="16" r:id="rId16"/>
    <sheet name="Florbal ZŠ III - chlapci" sheetId="17" r:id="rId17"/>
    <sheet name="Florbal SŠ - dívky" sheetId="18" r:id="rId18"/>
    <sheet name="Florbal SŠ - chlapci" sheetId="19" r:id="rId19"/>
    <sheet name="Fotbal SŠ - chlapci" sheetId="20" r:id="rId20"/>
    <sheet name="Minifotbal ZŠ - chlapci" sheetId="21" r:id="rId21"/>
    <sheet name="Přespolní běh" sheetId="22" r:id="rId22"/>
    <sheet name="Volejbal ZŠ - dívky" sheetId="23" r:id="rId23"/>
    <sheet name="Volejbal ZŠ - chlapci" sheetId="24" r:id="rId24"/>
    <sheet name="Volejbal SŠ - dívky" sheetId="25" r:id="rId25"/>
    <sheet name="Volejbal SŠ - chlapci" sheetId="26" r:id="rId26"/>
    <sheet name="Vybíjená ZŠ - chlapci-dívky" sheetId="28" r:id="rId27"/>
  </sheets>
  <definedNames>
    <definedName name="Dotaz_z_Soubory_dBase" localSheetId="1">'Atletický čtyřboj - vzor'!$A$12:$P$96</definedName>
    <definedName name="_xlnm.Print_Area" localSheetId="1">'Atletický čtyřboj - vzor'!$A$1:$P$37</definedName>
    <definedName name="_xlnm.Print_Area" localSheetId="2">'Atletický čtyřboj III dívky'!$A$1:$O$54</definedName>
    <definedName name="_xlnm.Print_Area" localSheetId="0">Bodování!$A$1:$AD$31</definedName>
    <definedName name="_xlnm.Print_Area" localSheetId="13">'Florbal ZŠ IV - dívky'!$A$1:$W$33</definedName>
    <definedName name="_xlnm.Print_Area" localSheetId="19">'Fotbal SŠ - chlapci'!$A$1:$I$39</definedName>
    <definedName name="_xlnm.Print_Area" localSheetId="21">'Přespolní běh'!$A$1:$E$217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8" l="1"/>
  <c r="S15" i="8" s="1"/>
  <c r="G15" i="8"/>
  <c r="R15" i="8" s="1"/>
  <c r="F15" i="8"/>
  <c r="D15" i="8"/>
  <c r="Q15" i="8" s="1"/>
  <c r="S14" i="8"/>
  <c r="R14" i="8"/>
  <c r="Q14" i="8"/>
  <c r="P14" i="8"/>
  <c r="T14" i="8" s="1"/>
  <c r="F13" i="8"/>
  <c r="S13" i="8" s="1"/>
  <c r="D13" i="8"/>
  <c r="Q13" i="8" s="1"/>
  <c r="S12" i="8"/>
  <c r="R12" i="8"/>
  <c r="Q12" i="8"/>
  <c r="P12" i="8"/>
  <c r="T12" i="8" s="1"/>
  <c r="P15" i="7"/>
  <c r="I15" i="7"/>
  <c r="S15" i="7" s="1"/>
  <c r="G15" i="7"/>
  <c r="D15" i="7"/>
  <c r="R15" i="7" s="1"/>
  <c r="Q14" i="7"/>
  <c r="F14" i="7"/>
  <c r="S14" i="7" s="1"/>
  <c r="D14" i="7"/>
  <c r="P14" i="7" s="1"/>
  <c r="T14" i="7" s="1"/>
  <c r="Q13" i="7"/>
  <c r="F13" i="7"/>
  <c r="S13" i="7" s="1"/>
  <c r="D13" i="7"/>
  <c r="P13" i="7" s="1"/>
  <c r="T13" i="7" s="1"/>
  <c r="S12" i="7"/>
  <c r="R12" i="7"/>
  <c r="Q12" i="7"/>
  <c r="P12" i="7"/>
  <c r="T12" i="7" s="1"/>
  <c r="R13" i="8" l="1"/>
  <c r="P13" i="8"/>
  <c r="T13" i="8" s="1"/>
  <c r="V13" i="8" s="1"/>
  <c r="P15" i="8"/>
  <c r="T15" i="8" s="1"/>
  <c r="V12" i="7"/>
  <c r="V13" i="7"/>
  <c r="T15" i="7"/>
  <c r="V15" i="7" s="1"/>
  <c r="R13" i="7"/>
  <c r="R14" i="7"/>
  <c r="Q15" i="7"/>
  <c r="V12" i="8" l="1"/>
  <c r="V15" i="8"/>
  <c r="V14" i="8"/>
  <c r="V14" i="7"/>
  <c r="L21" i="24" l="1"/>
  <c r="J21" i="24"/>
  <c r="I21" i="24"/>
  <c r="G21" i="24"/>
  <c r="F21" i="24"/>
  <c r="S21" i="24" s="1"/>
  <c r="D21" i="24"/>
  <c r="R21" i="24" s="1"/>
  <c r="V20" i="24"/>
  <c r="L20" i="24"/>
  <c r="J20" i="24"/>
  <c r="I20" i="24"/>
  <c r="G20" i="24"/>
  <c r="F20" i="24"/>
  <c r="D20" i="24"/>
  <c r="R20" i="24" s="1"/>
  <c r="I19" i="24"/>
  <c r="G19" i="24"/>
  <c r="F19" i="24"/>
  <c r="S19" i="24" s="1"/>
  <c r="D19" i="24"/>
  <c r="V18" i="24"/>
  <c r="I18" i="24"/>
  <c r="G18" i="24"/>
  <c r="F18" i="24"/>
  <c r="D18" i="24"/>
  <c r="R18" i="24" s="1"/>
  <c r="F17" i="24"/>
  <c r="S17" i="24" s="1"/>
  <c r="D17" i="24"/>
  <c r="R17" i="24" s="1"/>
  <c r="V16" i="24"/>
  <c r="F16" i="24"/>
  <c r="S16" i="24" s="1"/>
  <c r="D16" i="24"/>
  <c r="R16" i="24" s="1"/>
  <c r="S15" i="24"/>
  <c r="R15" i="24"/>
  <c r="V14" i="24"/>
  <c r="S14" i="24"/>
  <c r="R14" i="24"/>
  <c r="Q14" i="24"/>
  <c r="P14" i="24"/>
  <c r="Q13" i="25"/>
  <c r="L20" i="25"/>
  <c r="J20" i="25"/>
  <c r="I20" i="25"/>
  <c r="G20" i="25"/>
  <c r="F20" i="25"/>
  <c r="D20" i="25"/>
  <c r="L19" i="25"/>
  <c r="J19" i="25"/>
  <c r="I19" i="25"/>
  <c r="G19" i="25"/>
  <c r="F19" i="25"/>
  <c r="D19" i="25"/>
  <c r="I18" i="25"/>
  <c r="G18" i="25"/>
  <c r="F18" i="25"/>
  <c r="D18" i="25"/>
  <c r="I17" i="25"/>
  <c r="G17" i="25"/>
  <c r="F17" i="25"/>
  <c r="D17" i="25"/>
  <c r="F16" i="25"/>
  <c r="S16" i="25" s="1"/>
  <c r="D16" i="25"/>
  <c r="R16" i="25" s="1"/>
  <c r="F15" i="25"/>
  <c r="S15" i="25" s="1"/>
  <c r="D15" i="25"/>
  <c r="R15" i="25" s="1"/>
  <c r="S14" i="25"/>
  <c r="R14" i="25"/>
  <c r="S13" i="25"/>
  <c r="R13" i="25"/>
  <c r="P13" i="25"/>
  <c r="L20" i="26"/>
  <c r="J20" i="26"/>
  <c r="I20" i="26"/>
  <c r="G20" i="26"/>
  <c r="F20" i="26"/>
  <c r="D20" i="26"/>
  <c r="L19" i="26"/>
  <c r="J19" i="26"/>
  <c r="I19" i="26"/>
  <c r="G19" i="26"/>
  <c r="F19" i="26"/>
  <c r="D19" i="26"/>
  <c r="I18" i="26"/>
  <c r="G18" i="26"/>
  <c r="F18" i="26"/>
  <c r="D18" i="26"/>
  <c r="I17" i="26"/>
  <c r="G17" i="26"/>
  <c r="F17" i="26"/>
  <c r="D17" i="26"/>
  <c r="F16" i="26"/>
  <c r="S16" i="26" s="1"/>
  <c r="D16" i="26"/>
  <c r="R16" i="26" s="1"/>
  <c r="F15" i="26"/>
  <c r="S15" i="26" s="1"/>
  <c r="D15" i="26"/>
  <c r="S14" i="26"/>
  <c r="R14" i="26"/>
  <c r="S13" i="26"/>
  <c r="R13" i="26"/>
  <c r="Q13" i="26"/>
  <c r="P13" i="26"/>
  <c r="L21" i="23"/>
  <c r="J21" i="23"/>
  <c r="I21" i="23"/>
  <c r="G21" i="23"/>
  <c r="F21" i="23"/>
  <c r="D21" i="23"/>
  <c r="L20" i="23"/>
  <c r="J20" i="23"/>
  <c r="I20" i="23"/>
  <c r="G20" i="23"/>
  <c r="F20" i="23"/>
  <c r="D20" i="23"/>
  <c r="I19" i="23"/>
  <c r="G19" i="23"/>
  <c r="F19" i="23"/>
  <c r="D19" i="23"/>
  <c r="I18" i="23"/>
  <c r="G18" i="23"/>
  <c r="F18" i="23"/>
  <c r="D18" i="23"/>
  <c r="F17" i="23"/>
  <c r="S17" i="23" s="1"/>
  <c r="D17" i="23"/>
  <c r="R17" i="23" s="1"/>
  <c r="F16" i="23"/>
  <c r="S16" i="23" s="1"/>
  <c r="D16" i="23"/>
  <c r="R16" i="23" s="1"/>
  <c r="S15" i="23"/>
  <c r="R15" i="23"/>
  <c r="S14" i="23"/>
  <c r="R14" i="23"/>
  <c r="Q14" i="23"/>
  <c r="P14" i="23"/>
  <c r="L15" i="21"/>
  <c r="J15" i="21"/>
  <c r="I15" i="21"/>
  <c r="G15" i="21"/>
  <c r="F15" i="21"/>
  <c r="D15" i="21"/>
  <c r="I14" i="21"/>
  <c r="G14" i="21"/>
  <c r="F14" i="21"/>
  <c r="D14" i="21"/>
  <c r="F13" i="21"/>
  <c r="T13" i="21" s="1"/>
  <c r="D13" i="21"/>
  <c r="S13" i="21" s="1"/>
  <c r="T12" i="21"/>
  <c r="S12" i="21"/>
  <c r="R12" i="21"/>
  <c r="Q12" i="21"/>
  <c r="P12" i="21"/>
  <c r="L15" i="19"/>
  <c r="J15" i="19"/>
  <c r="I15" i="19"/>
  <c r="G15" i="19"/>
  <c r="F15" i="19"/>
  <c r="D15" i="19"/>
  <c r="I14" i="19"/>
  <c r="G14" i="19"/>
  <c r="F14" i="19"/>
  <c r="D14" i="19"/>
  <c r="F13" i="19"/>
  <c r="D13" i="19"/>
  <c r="S13" i="19" s="1"/>
  <c r="T12" i="19"/>
  <c r="S12" i="19"/>
  <c r="Q12" i="19"/>
  <c r="P12" i="19"/>
  <c r="R12" i="19" s="1"/>
  <c r="L15" i="18"/>
  <c r="J15" i="18"/>
  <c r="I15" i="18"/>
  <c r="G15" i="18"/>
  <c r="F15" i="18"/>
  <c r="D15" i="18"/>
  <c r="I14" i="18"/>
  <c r="G14" i="18"/>
  <c r="F14" i="18"/>
  <c r="D14" i="18"/>
  <c r="F13" i="18"/>
  <c r="T13" i="18" s="1"/>
  <c r="D13" i="18"/>
  <c r="T12" i="18"/>
  <c r="S12" i="18"/>
  <c r="Q12" i="18"/>
  <c r="P12" i="18"/>
  <c r="R12" i="18" s="1"/>
  <c r="L15" i="17"/>
  <c r="J15" i="17"/>
  <c r="I15" i="17"/>
  <c r="G15" i="17"/>
  <c r="F15" i="17"/>
  <c r="D15" i="17"/>
  <c r="Q15" i="17" s="1"/>
  <c r="I14" i="17"/>
  <c r="G14" i="17"/>
  <c r="F14" i="17"/>
  <c r="D14" i="17"/>
  <c r="F13" i="17"/>
  <c r="T13" i="17" s="1"/>
  <c r="D13" i="17"/>
  <c r="S13" i="17" s="1"/>
  <c r="T12" i="17"/>
  <c r="S12" i="17"/>
  <c r="P12" i="17"/>
  <c r="L15" i="16"/>
  <c r="J15" i="16"/>
  <c r="I15" i="16"/>
  <c r="G15" i="16"/>
  <c r="F15" i="16"/>
  <c r="D15" i="16"/>
  <c r="I14" i="16"/>
  <c r="G14" i="16"/>
  <c r="F14" i="16"/>
  <c r="D14" i="16"/>
  <c r="F13" i="16"/>
  <c r="T13" i="16" s="1"/>
  <c r="D13" i="16"/>
  <c r="S13" i="16" s="1"/>
  <c r="T12" i="16"/>
  <c r="S12" i="16"/>
  <c r="P12" i="16"/>
  <c r="L15" i="15"/>
  <c r="J15" i="15"/>
  <c r="I15" i="15"/>
  <c r="G15" i="15"/>
  <c r="F15" i="15"/>
  <c r="D15" i="15"/>
  <c r="I14" i="15"/>
  <c r="G14" i="15"/>
  <c r="F14" i="15"/>
  <c r="D14" i="15"/>
  <c r="F13" i="15"/>
  <c r="T13" i="15" s="1"/>
  <c r="D13" i="15"/>
  <c r="S13" i="15" s="1"/>
  <c r="T12" i="15"/>
  <c r="S12" i="15"/>
  <c r="Q12" i="15"/>
  <c r="P12" i="15"/>
  <c r="R12" i="15" s="1"/>
  <c r="T12" i="14"/>
  <c r="S12" i="14"/>
  <c r="Q12" i="14"/>
  <c r="L15" i="14"/>
  <c r="J15" i="14"/>
  <c r="I15" i="14"/>
  <c r="G15" i="14"/>
  <c r="F15" i="14"/>
  <c r="D15" i="14"/>
  <c r="I14" i="14"/>
  <c r="G14" i="14"/>
  <c r="F14" i="14"/>
  <c r="D14" i="14"/>
  <c r="F13" i="14"/>
  <c r="D13" i="14"/>
  <c r="S13" i="14" s="1"/>
  <c r="P12" i="14"/>
  <c r="R12" i="14" s="1"/>
  <c r="L15" i="10"/>
  <c r="J15" i="10"/>
  <c r="I15" i="10"/>
  <c r="G15" i="10"/>
  <c r="F15" i="10"/>
  <c r="D15" i="10"/>
  <c r="I14" i="10"/>
  <c r="G14" i="10"/>
  <c r="F14" i="10"/>
  <c r="D14" i="10"/>
  <c r="F13" i="10"/>
  <c r="S13" i="10" s="1"/>
  <c r="D13" i="10"/>
  <c r="Q13" i="10" s="1"/>
  <c r="S12" i="10"/>
  <c r="R12" i="10"/>
  <c r="Q12" i="10"/>
  <c r="P12" i="10"/>
  <c r="D13" i="9"/>
  <c r="Q12" i="9"/>
  <c r="L15" i="9"/>
  <c r="J15" i="9"/>
  <c r="I15" i="9"/>
  <c r="G15" i="9"/>
  <c r="F15" i="9"/>
  <c r="D15" i="9"/>
  <c r="I14" i="9"/>
  <c r="G14" i="9"/>
  <c r="F14" i="9"/>
  <c r="D14" i="9"/>
  <c r="F13" i="9"/>
  <c r="S13" i="9" s="1"/>
  <c r="S12" i="9"/>
  <c r="R12" i="9"/>
  <c r="P12" i="9"/>
  <c r="S20" i="24" l="1"/>
  <c r="S18" i="24"/>
  <c r="R19" i="24"/>
  <c r="R15" i="17"/>
  <c r="S14" i="9"/>
  <c r="S15" i="10"/>
  <c r="T12" i="10"/>
  <c r="P16" i="24"/>
  <c r="Q16" i="24"/>
  <c r="S19" i="26"/>
  <c r="Q15" i="26"/>
  <c r="S19" i="25"/>
  <c r="P20" i="24"/>
  <c r="Q20" i="24"/>
  <c r="P18" i="24"/>
  <c r="Q18" i="24"/>
  <c r="S18" i="26"/>
  <c r="S17" i="26"/>
  <c r="R20" i="26"/>
  <c r="S20" i="25"/>
  <c r="R18" i="25"/>
  <c r="S14" i="10"/>
  <c r="T14" i="16"/>
  <c r="Q14" i="9"/>
  <c r="R15" i="9"/>
  <c r="Q14" i="10"/>
  <c r="R15" i="26"/>
  <c r="R18" i="26"/>
  <c r="Q19" i="26"/>
  <c r="S17" i="25"/>
  <c r="S15" i="9"/>
  <c r="P17" i="26"/>
  <c r="P15" i="26"/>
  <c r="S20" i="26"/>
  <c r="Q17" i="26"/>
  <c r="R20" i="25"/>
  <c r="Q19" i="25"/>
  <c r="S18" i="25"/>
  <c r="P19" i="25"/>
  <c r="R17" i="25"/>
  <c r="S14" i="19"/>
  <c r="P14" i="9"/>
  <c r="R14" i="9"/>
  <c r="R14" i="10"/>
  <c r="R15" i="10"/>
  <c r="R13" i="10"/>
  <c r="S22" i="28"/>
  <c r="S13" i="28"/>
  <c r="S16" i="28"/>
  <c r="S19" i="28"/>
  <c r="U12" i="21"/>
  <c r="Q14" i="21"/>
  <c r="R13" i="21"/>
  <c r="S14" i="21"/>
  <c r="T14" i="21"/>
  <c r="T15" i="21"/>
  <c r="P13" i="21"/>
  <c r="Q13" i="21"/>
  <c r="R14" i="21"/>
  <c r="S15" i="21"/>
  <c r="P14" i="21"/>
  <c r="P15" i="25"/>
  <c r="Q15" i="25"/>
  <c r="P17" i="25"/>
  <c r="R19" i="25"/>
  <c r="Q17" i="25"/>
  <c r="R19" i="26"/>
  <c r="R17" i="26"/>
  <c r="P19" i="26"/>
  <c r="S19" i="23"/>
  <c r="R20" i="23"/>
  <c r="R21" i="23"/>
  <c r="R18" i="23"/>
  <c r="S21" i="23"/>
  <c r="R19" i="23"/>
  <c r="Q18" i="23"/>
  <c r="S18" i="23"/>
  <c r="P20" i="23"/>
  <c r="P16" i="23"/>
  <c r="Q16" i="23"/>
  <c r="Q20" i="23"/>
  <c r="S20" i="23"/>
  <c r="P18" i="23"/>
  <c r="P15" i="21"/>
  <c r="Q15" i="21"/>
  <c r="R15" i="21"/>
  <c r="Q14" i="14"/>
  <c r="S14" i="16"/>
  <c r="T15" i="18"/>
  <c r="T14" i="19"/>
  <c r="S15" i="16"/>
  <c r="S14" i="14"/>
  <c r="R15" i="16"/>
  <c r="T14" i="15"/>
  <c r="T15" i="14"/>
  <c r="Q13" i="19"/>
  <c r="S15" i="14"/>
  <c r="R15" i="18"/>
  <c r="P15" i="16"/>
  <c r="T14" i="17"/>
  <c r="S15" i="19"/>
  <c r="Q13" i="14"/>
  <c r="P13" i="18"/>
  <c r="R13" i="18" s="1"/>
  <c r="Q15" i="19"/>
  <c r="P14" i="14"/>
  <c r="P13" i="16"/>
  <c r="R13" i="16" s="1"/>
  <c r="R15" i="19"/>
  <c r="T14" i="14"/>
  <c r="S15" i="15"/>
  <c r="T15" i="17"/>
  <c r="T14" i="18"/>
  <c r="Q15" i="14"/>
  <c r="T13" i="14"/>
  <c r="S14" i="15"/>
  <c r="T15" i="16"/>
  <c r="P13" i="17"/>
  <c r="Q13" i="18"/>
  <c r="Q13" i="15"/>
  <c r="T13" i="19"/>
  <c r="S13" i="18"/>
  <c r="S15" i="18"/>
  <c r="S14" i="17"/>
  <c r="P15" i="17"/>
  <c r="S14" i="18"/>
  <c r="S15" i="17"/>
  <c r="T15" i="15"/>
  <c r="Q14" i="17"/>
  <c r="T15" i="19"/>
  <c r="P14" i="19"/>
  <c r="R14" i="19" s="1"/>
  <c r="P13" i="19"/>
  <c r="R13" i="19" s="1"/>
  <c r="Q14" i="19"/>
  <c r="P15" i="19"/>
  <c r="P14" i="18"/>
  <c r="R14" i="18" s="1"/>
  <c r="Q14" i="18"/>
  <c r="P15" i="18"/>
  <c r="Q15" i="18"/>
  <c r="P14" i="17"/>
  <c r="P14" i="16"/>
  <c r="P14" i="15"/>
  <c r="R14" i="15" s="1"/>
  <c r="P13" i="15"/>
  <c r="Q14" i="15"/>
  <c r="P15" i="15"/>
  <c r="Q15" i="15"/>
  <c r="P15" i="14"/>
  <c r="P13" i="14"/>
  <c r="P14" i="10"/>
  <c r="P15" i="10"/>
  <c r="Q15" i="10"/>
  <c r="P13" i="10"/>
  <c r="T13" i="10" s="1"/>
  <c r="P13" i="9"/>
  <c r="T12" i="9"/>
  <c r="P15" i="9"/>
  <c r="Q15" i="9"/>
  <c r="Q13" i="9"/>
  <c r="R13" i="9"/>
  <c r="T14" i="9" l="1"/>
  <c r="T14" i="10"/>
  <c r="V15" i="26"/>
  <c r="U14" i="21"/>
  <c r="U13" i="21"/>
  <c r="U15" i="21"/>
  <c r="U13" i="19"/>
  <c r="U13" i="18"/>
  <c r="T15" i="10"/>
  <c r="T13" i="9"/>
  <c r="T15" i="9"/>
  <c r="V15" i="10" l="1"/>
  <c r="V13" i="26"/>
  <c r="V19" i="26"/>
  <c r="V17" i="26"/>
  <c r="V17" i="25"/>
  <c r="W13" i="14"/>
  <c r="V14" i="10"/>
  <c r="V12" i="10"/>
  <c r="V19" i="25"/>
  <c r="V13" i="25"/>
  <c r="V15" i="25"/>
  <c r="V18" i="23"/>
  <c r="V16" i="23"/>
  <c r="V20" i="23"/>
  <c r="V14" i="23"/>
  <c r="W15" i="21"/>
  <c r="W14" i="21"/>
  <c r="W13" i="21"/>
  <c r="W12" i="21"/>
  <c r="W15" i="14"/>
  <c r="W12" i="14"/>
  <c r="W14" i="18"/>
  <c r="W13" i="19"/>
  <c r="W15" i="17"/>
  <c r="W14" i="15"/>
  <c r="W15" i="19"/>
  <c r="W12" i="15"/>
  <c r="W14" i="17"/>
  <c r="W13" i="15"/>
  <c r="W13" i="17"/>
  <c r="W12" i="18"/>
  <c r="W15" i="15"/>
  <c r="W13" i="18"/>
  <c r="W14" i="19"/>
  <c r="W12" i="19"/>
  <c r="W15" i="18"/>
  <c r="V13" i="10"/>
  <c r="V15" i="9"/>
  <c r="V12" i="9"/>
  <c r="V14" i="9"/>
  <c r="V13" i="9"/>
  <c r="AB19" i="1" l="1"/>
  <c r="AB15" i="1"/>
  <c r="AB21" i="1"/>
  <c r="AB23" i="1"/>
  <c r="AB25" i="1"/>
  <c r="AB27" i="1"/>
  <c r="AB29" i="1"/>
  <c r="AB17" i="1"/>
  <c r="AC15" i="1" l="1"/>
  <c r="P37" i="2" l="1"/>
  <c r="P36" i="2"/>
  <c r="P35" i="2"/>
  <c r="P34" i="2"/>
  <c r="P33" i="2"/>
  <c r="P30" i="2"/>
  <c r="P29" i="2"/>
  <c r="P28" i="2"/>
  <c r="P27" i="2"/>
  <c r="P24" i="2"/>
  <c r="P23" i="2"/>
  <c r="P22" i="2"/>
  <c r="P21" i="2"/>
  <c r="P20" i="2"/>
  <c r="P17" i="2"/>
  <c r="P16" i="2"/>
  <c r="P15" i="2"/>
  <c r="P14" i="2"/>
  <c r="P13" i="2"/>
  <c r="P32" i="2" l="1"/>
  <c r="P12" i="2"/>
  <c r="AC19" i="1"/>
  <c r="AC27" i="1"/>
  <c r="P19" i="2"/>
  <c r="AC23" i="1"/>
  <c r="P26" i="2"/>
  <c r="AD27" i="1" l="1"/>
  <c r="AD23" i="1"/>
  <c r="AD19" i="1"/>
  <c r="AD15" i="1"/>
</calcChain>
</file>

<file path=xl/sharedStrings.xml><?xml version="1.0" encoding="utf-8"?>
<sst xmlns="http://schemas.openxmlformats.org/spreadsheetml/2006/main" count="1762" uniqueCount="606">
  <si>
    <t xml:space="preserve">                                             </t>
  </si>
  <si>
    <t>Region</t>
  </si>
  <si>
    <t>Atletický čtyřboj</t>
  </si>
  <si>
    <t>Přespolní běh</t>
  </si>
  <si>
    <t>Basketbal</t>
  </si>
  <si>
    <t>Fotbal</t>
  </si>
  <si>
    <t>Florbal</t>
  </si>
  <si>
    <t>Vybíjená</t>
  </si>
  <si>
    <t>Volejbal</t>
  </si>
  <si>
    <t>SAP</t>
  </si>
  <si>
    <t>Body</t>
  </si>
  <si>
    <t>Celkem</t>
  </si>
  <si>
    <t>Pořadí</t>
  </si>
  <si>
    <t>Kategorie III.</t>
  </si>
  <si>
    <t>Kategorie IV.</t>
  </si>
  <si>
    <t>Kategorie</t>
  </si>
  <si>
    <t>Kategorie III</t>
  </si>
  <si>
    <t>Kategorie IV</t>
  </si>
  <si>
    <t xml:space="preserve">Kategorie </t>
  </si>
  <si>
    <t>Kategorie II</t>
  </si>
  <si>
    <t>Pardubice</t>
  </si>
  <si>
    <t>SŠD</t>
  </si>
  <si>
    <t>Ústí n. O.</t>
  </si>
  <si>
    <t>Chrudim</t>
  </si>
  <si>
    <t>Svitavy</t>
  </si>
  <si>
    <r>
      <rPr>
        <b/>
        <u/>
        <sz val="12"/>
        <color rgb="FF0070C0"/>
        <rFont val="Calibri"/>
        <family val="2"/>
        <charset val="238"/>
      </rPr>
      <t xml:space="preserve">X = neúčast                                                                  </t>
    </r>
    <r>
      <rPr>
        <b/>
        <u/>
        <sz val="11"/>
        <color rgb="FF0070C0"/>
        <rFont val="Calibri"/>
        <family val="2"/>
        <charset val="238"/>
      </rPr>
      <t>D= diskvalifikace</t>
    </r>
  </si>
  <si>
    <t>Atletický čtyřboj ZŠ - dívky</t>
  </si>
  <si>
    <t>Mor.Třebová 29.5.2008</t>
  </si>
  <si>
    <t>jméno</t>
  </si>
  <si>
    <t>roč.</t>
  </si>
  <si>
    <t>60 m</t>
  </si>
  <si>
    <t>dálka</t>
  </si>
  <si>
    <t>výška</t>
  </si>
  <si>
    <t>koule 4kg</t>
  </si>
  <si>
    <t>míček</t>
  </si>
  <si>
    <t>800 m</t>
  </si>
  <si>
    <t>cel.body</t>
  </si>
  <si>
    <t>1.</t>
  </si>
  <si>
    <t>ZŠ Česká Třebová</t>
  </si>
  <si>
    <t xml:space="preserve">KLACLOVÁ  Šárka </t>
  </si>
  <si>
    <t>3.</t>
  </si>
  <si>
    <t>KOUTNÁ  Kristýna</t>
  </si>
  <si>
    <t>4.</t>
  </si>
  <si>
    <t>MARTINCOVÁ  Kristýna</t>
  </si>
  <si>
    <t>5.</t>
  </si>
  <si>
    <t>HYKSOVÁ  Linda</t>
  </si>
  <si>
    <t>6.</t>
  </si>
  <si>
    <t>STEJSKALOVÁ  Alena</t>
  </si>
  <si>
    <t xml:space="preserve"> 2.</t>
  </si>
  <si>
    <t>GY Holice</t>
  </si>
  <si>
    <t>2.</t>
  </si>
  <si>
    <t>ŘEZNÍČKOVÁ  Markéta</t>
  </si>
  <si>
    <t>7.</t>
  </si>
  <si>
    <t>KOZÁKOVÁ  Zdislava</t>
  </si>
  <si>
    <t>8.</t>
  </si>
  <si>
    <t>KÁBRTOVÁ  Petra</t>
  </si>
  <si>
    <t>9.</t>
  </si>
  <si>
    <t>ZBĚHLÍKOVÁ  Anna</t>
  </si>
  <si>
    <t>12.</t>
  </si>
  <si>
    <t>MORÁVKOVÁ  Karolína</t>
  </si>
  <si>
    <t xml:space="preserve"> 3.</t>
  </si>
  <si>
    <t>ZŠ Polička TGM</t>
  </si>
  <si>
    <t>10.</t>
  </si>
  <si>
    <t>ELTSCHKNEROVÁ  Klára</t>
  </si>
  <si>
    <t>13.</t>
  </si>
  <si>
    <t>DLOUHÁ  Veronika</t>
  </si>
  <si>
    <t>11.</t>
  </si>
  <si>
    <t>TUMOVÁ  Šárka</t>
  </si>
  <si>
    <t>17.</t>
  </si>
  <si>
    <t>BÁČOVÁ  Barbora</t>
  </si>
  <si>
    <t xml:space="preserve"> 4.</t>
  </si>
  <si>
    <t>ZŠ Slatiňany</t>
  </si>
  <si>
    <t>14.</t>
  </si>
  <si>
    <t>CULKOVÁ  Tereza</t>
  </si>
  <si>
    <t>15.</t>
  </si>
  <si>
    <t>HOLUBOVÁ  Vladimíra</t>
  </si>
  <si>
    <t>16.</t>
  </si>
  <si>
    <t>TRUNCOVÁ  Tereza</t>
  </si>
  <si>
    <t>18.</t>
  </si>
  <si>
    <t>ZAHÁLKOVÁ  Tereza</t>
  </si>
  <si>
    <t>19.</t>
  </si>
  <si>
    <t>SEJKOROVÁ  Barbora</t>
  </si>
  <si>
    <t>Atletický čtyřboj ZŠ - dívky - III. kateg.</t>
  </si>
  <si>
    <t>poř.</t>
  </si>
  <si>
    <t>škola</t>
  </si>
  <si>
    <r>
      <rPr>
        <sz val="12"/>
        <rFont val="Calibri"/>
        <family val="2"/>
        <charset val="238"/>
      </rPr>
      <t>•</t>
    </r>
    <r>
      <rPr>
        <i/>
        <sz val="12"/>
        <rFont val="Calibri"/>
        <family val="2"/>
        <charset val="238"/>
      </rPr>
      <t xml:space="preserve"> disciplínu, které se závodník neúčastní vyplnit</t>
    </r>
  </si>
  <si>
    <r>
      <rPr>
        <sz val="12"/>
        <rFont val="Calibri"/>
        <family val="2"/>
        <charset val="238"/>
      </rPr>
      <t>•</t>
    </r>
    <r>
      <rPr>
        <i/>
        <sz val="12"/>
        <rFont val="Calibri"/>
        <family val="2"/>
        <charset val="238"/>
      </rPr>
      <t xml:space="preserve"> do celkového součtu se počátají 4 nejlpeší (spočítá se samo - první 4 řádky každé tabulky), ostatní už mají jen pořadí</t>
    </r>
  </si>
  <si>
    <r>
      <rPr>
        <sz val="12"/>
        <rFont val="Calibri"/>
        <family val="2"/>
        <charset val="238"/>
      </rPr>
      <t>•</t>
    </r>
    <r>
      <rPr>
        <i/>
        <sz val="12"/>
        <rFont val="Calibri"/>
        <family val="2"/>
        <charset val="238"/>
      </rPr>
      <t xml:space="preserve"> v případě potřeby možno doplnit řádky a "roztáhnout" součtový vzorec</t>
    </r>
  </si>
  <si>
    <t>Atletický čtyřboj ZŠ - chlapci - III. kateg.</t>
  </si>
  <si>
    <t>Atletický čtyřboj ZŠ - dívky - IV. kateg.</t>
  </si>
  <si>
    <t>Atletický čtyřboj ZŠ - chlapci - IV. kateg.</t>
  </si>
  <si>
    <t>Basketbal ZŠ - dívky</t>
  </si>
  <si>
    <t>Škola</t>
  </si>
  <si>
    <t>Telefon</t>
  </si>
  <si>
    <t>Výhry</t>
  </si>
  <si>
    <t>Prohry</t>
  </si>
  <si>
    <t>Skóre</t>
  </si>
  <si>
    <t xml:space="preserve">Body za utkání </t>
  </si>
  <si>
    <t>:</t>
  </si>
  <si>
    <t>* nahradit "škola 1", "škola 2" atd. skutečnými názvy zúčastných škol</t>
  </si>
  <si>
    <r>
      <rPr>
        <sz val="12"/>
        <color theme="1"/>
        <rFont val="Calibri"/>
        <family val="2"/>
        <charset val="238"/>
      </rPr>
      <t>•</t>
    </r>
    <r>
      <rPr>
        <sz val="12"/>
        <color theme="1"/>
        <rFont val="Cambria"/>
        <family val="1"/>
        <charset val="238"/>
      </rPr>
      <t xml:space="preserve"> výsledky vyplňovat jen v horní polovině tabulky; pořadí se dopočítá samo - pouze v případě rovnosti bodů nutno doplnit ručně</t>
    </r>
  </si>
  <si>
    <t>Zhodnocení ředitele turnaje:</t>
  </si>
  <si>
    <t>3) Ostatní:</t>
  </si>
  <si>
    <t>Datum:</t>
  </si>
  <si>
    <t>Basketbal ZŠ - chlapci</t>
  </si>
  <si>
    <t>Basketbal SŠ - chlapci</t>
  </si>
  <si>
    <t xml:space="preserve">NÁVOD K POUŽITÍ EXCELU </t>
  </si>
  <si>
    <t>pro bodování CORNY středoškolského atletického poháru (jedna z řady možností)</t>
  </si>
  <si>
    <t>Pro bodování jsou připraveny 4 tabulky - dvě pro dívky, dvě pro chlapce, vždy pro ruční a elektrické měření časů.</t>
  </si>
  <si>
    <r>
      <rPr>
        <sz val="12"/>
        <color theme="1"/>
        <rFont val="Calibri"/>
        <family val="2"/>
        <charset val="238"/>
      </rPr>
      <t xml:space="preserve">Příslušnou tabulku najdete na spodní liště. </t>
    </r>
    <r>
      <rPr>
        <b/>
        <sz val="12"/>
        <rFont val="Calibri"/>
        <family val="2"/>
        <charset val="238"/>
      </rPr>
      <t>Nepište nikdy do barevně označených buněk</t>
    </r>
    <r>
      <rPr>
        <sz val="12"/>
        <color theme="1"/>
        <rFont val="Calibri"/>
        <family val="2"/>
        <charset val="238"/>
      </rPr>
      <t xml:space="preserve">, ani </t>
    </r>
    <r>
      <rPr>
        <b/>
        <sz val="12"/>
        <rFont val="Calibri"/>
        <family val="2"/>
        <charset val="238"/>
      </rPr>
      <t>obsah</t>
    </r>
    <r>
      <rPr>
        <sz val="12"/>
        <color theme="1"/>
        <rFont val="Calibri"/>
        <family val="2"/>
        <charset val="238"/>
      </rPr>
      <t xml:space="preserve"> </t>
    </r>
  </si>
  <si>
    <r>
      <rPr>
        <b/>
        <sz val="12"/>
        <rFont val="Calibri"/>
        <family val="2"/>
        <charset val="238"/>
      </rPr>
      <t>těchto buněk nemažte (klávesou DEL)</t>
    </r>
    <r>
      <rPr>
        <sz val="12"/>
        <color theme="1"/>
        <rFont val="Calibri"/>
        <family val="2"/>
        <charset val="238"/>
      </rPr>
      <t>, jsou v nich buď vzorce nebo údaje, které by se neměly upravovat.</t>
    </r>
  </si>
  <si>
    <t xml:space="preserve">2. </t>
  </si>
  <si>
    <t xml:space="preserve">Než začnete vpisovat nové údaje (jména škol, okresy a výkony v disciplínách) do buněk k tomu určených, uložte  </t>
  </si>
  <si>
    <r>
      <rPr>
        <sz val="12"/>
        <color theme="1"/>
        <rFont val="Calibri"/>
        <family val="2"/>
        <charset val="238"/>
      </rPr>
      <t xml:space="preserve">tento soubor pod jiným jménem, nejlépe pod takovým, které vystihuje závod, který chcete obodovat </t>
    </r>
    <r>
      <rPr>
        <sz val="12"/>
        <rFont val="Calibri"/>
        <family val="2"/>
        <charset val="238"/>
      </rPr>
      <t>(max. 8 znaků)</t>
    </r>
    <r>
      <rPr>
        <sz val="12"/>
        <color theme="1"/>
        <rFont val="Calibri"/>
        <family val="2"/>
        <charset val="238"/>
      </rPr>
      <t>.</t>
    </r>
  </si>
  <si>
    <r>
      <rPr>
        <sz val="12"/>
        <color theme="1"/>
        <rFont val="Calibri"/>
        <family val="2"/>
        <charset val="238"/>
      </rPr>
      <t xml:space="preserve">Například : </t>
    </r>
    <r>
      <rPr>
        <b/>
        <sz val="12"/>
        <rFont val="Calibri"/>
        <family val="2"/>
        <charset val="238"/>
      </rPr>
      <t>okres-03</t>
    </r>
    <r>
      <rPr>
        <sz val="12"/>
        <color theme="1"/>
        <rFont val="Calibri"/>
        <family val="2"/>
        <charset val="238"/>
      </rPr>
      <t xml:space="preserve">     což označuje okresní kolo v roce 2003, nebo </t>
    </r>
    <r>
      <rPr>
        <b/>
        <sz val="12"/>
        <rFont val="Calibri"/>
        <family val="2"/>
        <charset val="238"/>
      </rPr>
      <t>CL-2003</t>
    </r>
    <r>
      <rPr>
        <sz val="12"/>
        <color theme="1"/>
        <rFont val="Calibri"/>
        <family val="2"/>
        <charset val="238"/>
      </rPr>
      <t xml:space="preserve"> - okres Česká Lípa v r. 2003</t>
    </r>
  </si>
  <si>
    <r>
      <rPr>
        <sz val="12"/>
        <color theme="1"/>
        <rFont val="Calibri"/>
        <family val="2"/>
        <charset val="238"/>
      </rPr>
      <t xml:space="preserve">nebo       : </t>
    </r>
    <r>
      <rPr>
        <b/>
        <sz val="12"/>
        <rFont val="Calibri"/>
        <family val="2"/>
        <charset val="238"/>
      </rPr>
      <t>kr-HKR03</t>
    </r>
    <r>
      <rPr>
        <sz val="12"/>
        <color theme="1"/>
        <rFont val="Calibri"/>
        <family val="2"/>
        <charset val="238"/>
      </rPr>
      <t xml:space="preserve">    což označuje krajské kolo v královéhradeckém kraji v r. 2003.</t>
    </r>
  </si>
  <si>
    <t>Příklady údajů, zapsaných na řádcích 9-10 a 12-13 pak smažte nebo přepište aktuálními údaji.</t>
  </si>
  <si>
    <t xml:space="preserve">3. </t>
  </si>
  <si>
    <r>
      <rPr>
        <sz val="12"/>
        <color theme="1"/>
        <rFont val="Calibri"/>
        <family val="2"/>
        <charset val="238"/>
      </rPr>
      <t xml:space="preserve">Tento soubor - s názvem </t>
    </r>
    <r>
      <rPr>
        <b/>
        <sz val="12"/>
        <rFont val="Calibri"/>
        <family val="2"/>
        <charset val="238"/>
      </rPr>
      <t>Corny-SW.xls</t>
    </r>
    <r>
      <rPr>
        <sz val="12"/>
        <color theme="1"/>
        <rFont val="Calibri"/>
        <family val="2"/>
        <charset val="238"/>
      </rPr>
      <t xml:space="preserve"> - si ponechávejte stále ve stejném stavu pro případ, že v </t>
    </r>
    <r>
      <rPr>
        <sz val="12"/>
        <rFont val="Calibri"/>
        <family val="2"/>
        <charset val="238"/>
      </rPr>
      <t>přejmenovaných</t>
    </r>
    <r>
      <rPr>
        <sz val="12"/>
        <color theme="1"/>
        <rFont val="Calibri"/>
        <family val="2"/>
        <charset val="238"/>
      </rPr>
      <t xml:space="preserve"> </t>
    </r>
  </si>
  <si>
    <t>souborech nechtěně změníte něco v buňkách se vzorci a bodování, či řazení přestane být bez chyb.</t>
  </si>
  <si>
    <t xml:space="preserve">4. </t>
  </si>
  <si>
    <t>Bodové hodnoty (součet za všechny zapsané výkony) se objevují ve sloupci G ihned po zapsání výkonů do</t>
  </si>
  <si>
    <t>příslušných políček. Jakmile je zapsán byť jediný výkon, objeví se ve sloupci B umístění družstva, které však</t>
  </si>
  <si>
    <r>
      <rPr>
        <sz val="12"/>
        <color theme="1"/>
        <rFont val="Calibri"/>
        <family val="2"/>
        <charset val="238"/>
      </rPr>
      <t xml:space="preserve">nemusí korespondovat se skutečným  pořadím družstev - to stanovíte až po správném </t>
    </r>
    <r>
      <rPr>
        <b/>
        <sz val="12"/>
        <rFont val="Calibri"/>
        <family val="2"/>
        <charset val="238"/>
      </rPr>
      <t>seřazení dat</t>
    </r>
    <r>
      <rPr>
        <sz val="12"/>
        <color theme="1"/>
        <rFont val="Calibri"/>
        <family val="2"/>
        <charset val="238"/>
      </rPr>
      <t xml:space="preserve">. </t>
    </r>
  </si>
  <si>
    <t>(Označit blok buněk E9 až T56, pak DATA - SEŘADIT  podle sloupce H - sestupně - OK)</t>
  </si>
  <si>
    <t xml:space="preserve">5. </t>
  </si>
  <si>
    <t>Pokud se nevyznáte dobře v programu EXCEL, řaďte zapsaná data vždy pro celý blok, označený v záhlaví</t>
  </si>
  <si>
    <r>
      <rPr>
        <sz val="12"/>
        <color theme="1"/>
        <rFont val="Calibri"/>
        <family val="2"/>
        <charset val="238"/>
      </rPr>
      <t xml:space="preserve">jednotlivých listů, tj.   </t>
    </r>
    <r>
      <rPr>
        <b/>
        <sz val="12"/>
        <rFont val="Calibri"/>
        <family val="2"/>
        <charset val="238"/>
      </rPr>
      <t xml:space="preserve">E9.T56, </t>
    </r>
    <r>
      <rPr>
        <sz val="12"/>
        <rFont val="Calibri"/>
        <family val="2"/>
        <charset val="238"/>
      </rPr>
      <t>jinak se může stát, že řazení nebude</t>
    </r>
    <r>
      <rPr>
        <b/>
        <sz val="12"/>
        <rFont val="Calibri"/>
        <family val="2"/>
        <charset val="238"/>
      </rPr>
      <t xml:space="preserve">  </t>
    </r>
    <r>
      <rPr>
        <sz val="12"/>
        <rFont val="Calibri"/>
        <family val="2"/>
        <charset val="238"/>
      </rPr>
      <t>přesné. Jde o to, aby pro řazení byl vždy</t>
    </r>
  </si>
  <si>
    <t xml:space="preserve">brán do bloku ještě jeden řádek pod posledním řádkem s daty. Jinými slovy - pro každé družstvo jsou </t>
  </si>
  <si>
    <t>vyhrazeny 3 řádky - dva řádky dat a jeden řádek k oddělení od následujícího družstva.</t>
  </si>
  <si>
    <t xml:space="preserve">6. </t>
  </si>
  <si>
    <t xml:space="preserve">Pro snazší zapisování výkonů jednotlivých družstev ukládejte průběžný stav vždy bez seřazení a řaďte jen </t>
  </si>
  <si>
    <r>
      <rPr>
        <sz val="12"/>
        <color theme="1"/>
        <rFont val="Calibri"/>
        <family val="2"/>
        <charset val="238"/>
      </rPr>
      <t xml:space="preserve">tehdy, chcete-li </t>
    </r>
    <r>
      <rPr>
        <b/>
        <sz val="12"/>
        <rFont val="Calibri"/>
        <family val="2"/>
        <charset val="238"/>
      </rPr>
      <t>vytisknout</t>
    </r>
    <r>
      <rPr>
        <sz val="12"/>
        <color theme="1"/>
        <rFont val="Calibri"/>
        <family val="2"/>
        <charset val="238"/>
      </rPr>
      <t xml:space="preserve"> průběžné pořadí. Po vytisknutí zavřete soubor a otevřete ho opět v té podobě, ve</t>
    </r>
  </si>
  <si>
    <t>které jsou zapsaná družstva na začátku závodu. Takto dosáhnete jednodušší orientace při zapisování výkonů</t>
  </si>
  <si>
    <t>ze zápisů. Možná se vám osvědčí jiný i způsob.</t>
  </si>
  <si>
    <r>
      <rPr>
        <sz val="12"/>
        <color theme="1"/>
        <rFont val="Calibri"/>
        <family val="2"/>
        <charset val="238"/>
      </rPr>
      <t xml:space="preserve">Vezměte na vědomí, že </t>
    </r>
    <r>
      <rPr>
        <b/>
        <sz val="12"/>
        <rFont val="Calibri"/>
        <family val="2"/>
        <charset val="238"/>
      </rPr>
      <t>tato bodovací pomůcka je "jen" pro 16 družstev</t>
    </r>
    <r>
      <rPr>
        <sz val="12"/>
        <color theme="1"/>
        <rFont val="Calibri"/>
        <family val="2"/>
        <charset val="238"/>
      </rPr>
      <t xml:space="preserve"> (jedna stránka). Z údajů za </t>
    </r>
  </si>
  <si>
    <t xml:space="preserve">posledních pět let je zjištěno, že tento počet je dostatečný pro všechna okresní i krajská kola Corny </t>
  </si>
  <si>
    <t>středoškolského atletického poháru s výjimkou města Brna, jehož pořadatelé si jistě poradí.</t>
  </si>
  <si>
    <t xml:space="preserve">8. </t>
  </si>
  <si>
    <r>
      <rPr>
        <sz val="12"/>
        <rFont val="Calibri"/>
        <family val="2"/>
        <charset val="238"/>
      </rPr>
      <t xml:space="preserve">Údaje za </t>
    </r>
    <r>
      <rPr>
        <b/>
        <sz val="12"/>
        <rFont val="Calibri"/>
        <family val="2"/>
        <charset val="238"/>
      </rPr>
      <t>každé družstvo zapisujte na dva k tomu určené řádky</t>
    </r>
    <r>
      <rPr>
        <sz val="12"/>
        <color theme="1"/>
        <rFont val="Calibri"/>
        <family val="2"/>
        <charset val="238"/>
      </rPr>
      <t>, další řádek je vždy mezera mezi družstvy.</t>
    </r>
  </si>
  <si>
    <r>
      <rPr>
        <sz val="12"/>
        <rFont val="Calibri"/>
        <family val="2"/>
        <charset val="238"/>
      </rPr>
      <t xml:space="preserve">Vždy první řádky pro družstva jsou </t>
    </r>
    <r>
      <rPr>
        <b/>
        <sz val="12"/>
        <rFont val="Calibri"/>
        <family val="2"/>
        <charset val="238"/>
      </rPr>
      <t>ve sloupcích B a G</t>
    </r>
    <r>
      <rPr>
        <sz val="12"/>
        <rFont val="Calibri"/>
        <family val="2"/>
        <charset val="238"/>
      </rPr>
      <t xml:space="preserve"> označeny pro lepší orientaci </t>
    </r>
    <r>
      <rPr>
        <b/>
        <sz val="12"/>
        <rFont val="Calibri"/>
        <family val="2"/>
        <charset val="238"/>
      </rPr>
      <t>jinou barvou</t>
    </r>
  </si>
  <si>
    <t>a to šedě</t>
  </si>
  <si>
    <t>nebo zeleně</t>
  </si>
  <si>
    <t xml:space="preserve">Výkony zapisujte do správného listu podle toho, jakým způsobem jsou měřeny výkony v běžeckých </t>
  </si>
  <si>
    <r>
      <rPr>
        <sz val="12"/>
        <color theme="1"/>
        <rFont val="Calibri"/>
        <family val="2"/>
        <charset val="238"/>
      </rPr>
      <t xml:space="preserve">disciplínách. Pokud zapíšete "ruční" časy do listu pro časy "elektrické" bodování nebude správné. </t>
    </r>
    <r>
      <rPr>
        <b/>
        <sz val="12"/>
        <rFont val="Arial CE"/>
        <family val="2"/>
        <charset val="238"/>
      </rPr>
      <t>Používejte</t>
    </r>
  </si>
  <si>
    <t>"chlapecké" listy pro kategorii chlapců, "dívčí" listy pro kategorii dívek.</t>
  </si>
  <si>
    <r>
      <rPr>
        <b/>
        <sz val="12"/>
        <rFont val="Calibri"/>
        <family val="2"/>
        <charset val="238"/>
      </rPr>
      <t>Potřebnou administrativu závodu</t>
    </r>
    <r>
      <rPr>
        <sz val="12"/>
        <color theme="1"/>
        <rFont val="Calibri"/>
        <family val="2"/>
        <charset val="238"/>
      </rPr>
      <t xml:space="preserve"> (startovní listiny, zápisy pro rozhodčí) veďte podle svého, do těchto </t>
    </r>
  </si>
  <si>
    <t>tabulek zapisujte jen dva nejlepší výkony z každého družstva v každé disciplíně a jeden výkon ze štafety.</t>
  </si>
  <si>
    <r>
      <rPr>
        <b/>
        <sz val="12"/>
        <rFont val="Calibri"/>
        <family val="2"/>
        <charset val="238"/>
      </rPr>
      <t>Mezi čísly pište čárky</t>
    </r>
    <r>
      <rPr>
        <sz val="12"/>
        <color theme="1"/>
        <rFont val="Calibri"/>
        <family val="2"/>
        <charset val="238"/>
      </rPr>
      <t>, nikoli tečky. Výkony z běhů na 800 m, 1500 m a štafet pište vždy do dvou políček</t>
    </r>
  </si>
  <si>
    <t xml:space="preserve">(zvlášť minuty a zvlášť zbytek výkonu), dvojtečka se objeví vždy sama ihned po zapsání druhé části času. </t>
  </si>
  <si>
    <r>
      <rPr>
        <sz val="12"/>
        <color theme="1"/>
        <rFont val="Calibri"/>
        <family val="2"/>
        <charset val="238"/>
      </rPr>
      <t xml:space="preserve">Dopustíte-li se </t>
    </r>
    <r>
      <rPr>
        <b/>
        <sz val="12"/>
        <rFont val="Arial CE"/>
        <family val="2"/>
        <charset val="238"/>
      </rPr>
      <t>chyby při zapisování dat</t>
    </r>
    <r>
      <rPr>
        <sz val="12"/>
        <color theme="1"/>
        <rFont val="Calibri"/>
        <family val="2"/>
        <charset val="238"/>
      </rPr>
      <t xml:space="preserve">, </t>
    </r>
    <r>
      <rPr>
        <b/>
        <sz val="12"/>
        <rFont val="Arial CE"/>
        <family val="2"/>
        <charset val="238"/>
      </rPr>
      <t>můžete</t>
    </r>
    <r>
      <rPr>
        <sz val="12"/>
        <color theme="1"/>
        <rFont val="Calibri"/>
        <family val="2"/>
        <charset val="238"/>
      </rPr>
      <t xml:space="preserve"> je </t>
    </r>
    <r>
      <rPr>
        <b/>
        <sz val="12"/>
        <rFont val="Arial CE"/>
        <family val="2"/>
        <charset val="238"/>
      </rPr>
      <t>kdykoliv opravit</t>
    </r>
    <r>
      <rPr>
        <sz val="12"/>
        <color theme="1"/>
        <rFont val="Calibri"/>
        <family val="2"/>
        <charset val="238"/>
      </rPr>
      <t xml:space="preserve">. Pokud se po opravě změní bodový </t>
    </r>
  </si>
  <si>
    <t xml:space="preserve">zisk družstva tak, že se změní jeho pořadí, seřaďte znovu data - popsáno v bodě 4 a na každém ze čtyř listů. </t>
  </si>
  <si>
    <t xml:space="preserve">KONEČNOU  (seřazenou) VERZI TABULKY LZE POVAŽOVAT ZA OFICIÁLNÍ VÝSLEDKY ZÁVODU. </t>
  </si>
  <si>
    <t xml:space="preserve">Věřím, že těchto 11 pokynů stačí k tomu, abyste byli s bodováním spokojeni a poskytovali     </t>
  </si>
  <si>
    <t>všem účastníkům Corny poháru správné výsledky.</t>
  </si>
  <si>
    <t>koukal@ftvs.cuni.cz - garant soutěže</t>
  </si>
  <si>
    <t>Kolo:</t>
  </si>
  <si>
    <t>Krajské kolo</t>
  </si>
  <si>
    <t>Místo:</t>
  </si>
  <si>
    <t>Atletický klub/oddíl Atletika Chrudim, z.s.</t>
  </si>
  <si>
    <t>Poř.</t>
  </si>
  <si>
    <t>Škola, ulice, obec</t>
  </si>
  <si>
    <t>zkr.</t>
  </si>
  <si>
    <t>Součet</t>
  </si>
  <si>
    <t>400 m</t>
  </si>
  <si>
    <t>1500 m</t>
  </si>
  <si>
    <t>koule</t>
  </si>
  <si>
    <t>štafeta</t>
  </si>
  <si>
    <t>kraje</t>
  </si>
  <si>
    <t>bodů</t>
  </si>
  <si>
    <t>s</t>
  </si>
  <si>
    <t>m : ss,0</t>
  </si>
  <si>
    <t>cm</t>
  </si>
  <si>
    <t xml:space="preserve"> m :  ss,0</t>
  </si>
  <si>
    <t>Pak</t>
  </si>
  <si>
    <t>Studenti - elektronicky měřené časy</t>
  </si>
  <si>
    <t>Remízy</t>
  </si>
  <si>
    <t>Florbal SŠ - dívky</t>
  </si>
  <si>
    <t>Florbal SŠ - chlapci</t>
  </si>
  <si>
    <t>Fotbal SŠ - chlapci</t>
  </si>
  <si>
    <t>Semifinále</t>
  </si>
  <si>
    <t>Výsledek</t>
  </si>
  <si>
    <t>Poločas</t>
  </si>
  <si>
    <t>Finále</t>
  </si>
  <si>
    <t>Konečné pořadí</t>
  </si>
  <si>
    <t>* nahradit "škola 1", "škola 2", "poražený1", "vítěz 1" atd. skutečnými názvy zúčastných škol</t>
  </si>
  <si>
    <t>Minifotbal ZŠ - chlapci</t>
  </si>
  <si>
    <t>Přespolní běh ZŠ, SŠ - dívky, chlapci</t>
  </si>
  <si>
    <t xml:space="preserve">Termín: </t>
  </si>
  <si>
    <t>Kategorie Dívky III. - 1500 metrů</t>
  </si>
  <si>
    <t>st. č.</t>
  </si>
  <si>
    <t>Jméno</t>
  </si>
  <si>
    <t>Čas</t>
  </si>
  <si>
    <t>Pořadí škol kategorie Dívky III.</t>
  </si>
  <si>
    <t>úmístění</t>
  </si>
  <si>
    <t>celkem</t>
  </si>
  <si>
    <t>Kategorie Dívky IV. - 1500 metrů</t>
  </si>
  <si>
    <t>Pořadí škol kategorie Dívky IV.</t>
  </si>
  <si>
    <t>Kategorie Dívky V. - 3000 metrů</t>
  </si>
  <si>
    <t>Pořadí škol kategorie Dívky V.</t>
  </si>
  <si>
    <t>Kategorie Chlapci III. - 2000 metrů</t>
  </si>
  <si>
    <t>Pořadí škol kategorie Chlapci III.</t>
  </si>
  <si>
    <t>Kategorie Chlapci IV. - 3000 metrů</t>
  </si>
  <si>
    <t>Pořadí škol kategorie Chlapci IV.</t>
  </si>
  <si>
    <t>Kategorie Chlapci V. - 5000 metrů</t>
  </si>
  <si>
    <t>Pořadí škol kategorie Chlapci V.</t>
  </si>
  <si>
    <t>Volejbal ZŠ - dívky</t>
  </si>
  <si>
    <t>Sety</t>
  </si>
  <si>
    <t>Míče</t>
  </si>
  <si>
    <t>Volejbal ZŠ - chlapci</t>
  </si>
  <si>
    <t>Volejbal SŠ - dívky</t>
  </si>
  <si>
    <t xml:space="preserve">3) Ostatní: </t>
  </si>
  <si>
    <t>Volejbal SŠ - chlapci</t>
  </si>
  <si>
    <t>1. místo</t>
  </si>
  <si>
    <t>2. místo</t>
  </si>
  <si>
    <t>4. místo</t>
  </si>
  <si>
    <t>3. místo</t>
  </si>
  <si>
    <t>Mini fotbal</t>
  </si>
  <si>
    <t>Vybíjená ZŠ - chlapci/dívky</t>
  </si>
  <si>
    <t>Gymnázium Polička</t>
  </si>
  <si>
    <t>SŠ Bohemia Chrudim</t>
  </si>
  <si>
    <t>100 m</t>
  </si>
  <si>
    <t>200 m</t>
  </si>
  <si>
    <t>3kg/m</t>
  </si>
  <si>
    <t>5kg/m</t>
  </si>
  <si>
    <t>Pořadí regionů po ukončených soutěžích: SAP, Fotbal SŠ, Přespolní běh ZŠ+SŠ, Basketbal ZŠ+SŠ, Florbal, Volejbal:</t>
  </si>
  <si>
    <t>600 m</t>
  </si>
  <si>
    <t>body</t>
  </si>
  <si>
    <t>Bodování XXIII. KRAJSKÉ OLYMPIÁDY MLÁDEŽE PARDUBICKÉHO KRAJE</t>
  </si>
  <si>
    <t>Gymnázium Česká Třebová</t>
  </si>
  <si>
    <t>Podrobné výsledky na: https://online.atletika.cz/vysledky/84262/0/6</t>
  </si>
  <si>
    <t>Gymnázium a JŠ Svitavy</t>
  </si>
  <si>
    <t>Gymnázium Ústí nad Orlicí</t>
  </si>
  <si>
    <t>SPŠE a VOŠ Pardubice</t>
  </si>
  <si>
    <t>GSŘMR Skuteč</t>
  </si>
  <si>
    <t>Výsledky Středoškolského atletického poháru</t>
  </si>
  <si>
    <t>Gymnázium Mozartova Pardubice</t>
  </si>
  <si>
    <t>Průmyslová střední škola Letohrad</t>
  </si>
  <si>
    <t>Gymnázium Josefa Ressela Chrudim</t>
  </si>
  <si>
    <t>Gymnázium Aloise Jiráska Litomyšl</t>
  </si>
  <si>
    <t>Gymnázium Dašická Pardubice</t>
  </si>
  <si>
    <t>OA a SŠ cestovního ruchu Choceň</t>
  </si>
  <si>
    <t xml:space="preserve">2) Sportovní podmínky: </t>
  </si>
  <si>
    <t>* nahradit "škola 1", "škola 2" atd. ve sloupci B skutečnými názvy zúčastných škol</t>
  </si>
  <si>
    <t xml:space="preserve">1) Chování účastníků: </t>
  </si>
  <si>
    <t>O 3. místo</t>
  </si>
  <si>
    <t>Pardubice - Vinice</t>
  </si>
  <si>
    <t>Boháčová Adéla</t>
  </si>
  <si>
    <t>ZŠ Na Lukách Polička</t>
  </si>
  <si>
    <t>Blechová Nela</t>
  </si>
  <si>
    <t xml:space="preserve">ZŠ  Žamberk, Nádražní </t>
  </si>
  <si>
    <t>Sedláková Anna</t>
  </si>
  <si>
    <t>ZŠ Polabiny 2 Pardubice</t>
  </si>
  <si>
    <t>Boháčová Nela</t>
  </si>
  <si>
    <t>Sauerová Emma</t>
  </si>
  <si>
    <t>Natálie Veverková</t>
  </si>
  <si>
    <t>Talandová Viktorie 2013</t>
  </si>
  <si>
    <t>ZŠ U STADIONU CHRUDIM</t>
  </si>
  <si>
    <t>Žárská Barbora</t>
  </si>
  <si>
    <t>Koblížková Adéla</t>
  </si>
  <si>
    <t>Vodstrčilová Bára 2012</t>
  </si>
  <si>
    <t>Celundová Zuzana 2012</t>
  </si>
  <si>
    <t>Anna Plundrová</t>
  </si>
  <si>
    <t>Vičarová Adéla</t>
  </si>
  <si>
    <t>Kusá Alena 2012</t>
  </si>
  <si>
    <t xml:space="preserve">Břízová Denisa </t>
  </si>
  <si>
    <t>Lukášová Helena</t>
  </si>
  <si>
    <t>Jungwirtová Zuzana 2012</t>
  </si>
  <si>
    <t>Kaprasová Veronika</t>
  </si>
  <si>
    <t>Dušková Beáta</t>
  </si>
  <si>
    <t>Polanecká Eliška</t>
  </si>
  <si>
    <t>Červená Elen</t>
  </si>
  <si>
    <t>Hromková Eliška 2012</t>
  </si>
  <si>
    <t>Štěpánková Emma</t>
  </si>
  <si>
    <t>Kvasničková Michaela</t>
  </si>
  <si>
    <t>1,4,5,13</t>
  </si>
  <si>
    <t>2,6,9,12</t>
  </si>
  <si>
    <t>7,10,11,14</t>
  </si>
  <si>
    <t>3,8,16,21</t>
  </si>
  <si>
    <t>ZŠ U Stadionu, Chrudim</t>
  </si>
  <si>
    <t>ZŠ Nádražní, Žamberk,</t>
  </si>
  <si>
    <t>ZŠ Na Lukách, Polička</t>
  </si>
  <si>
    <t>ZŠ Polabiny 2, Pardubice</t>
  </si>
  <si>
    <t>Munzarová Monika, 12.12.2010</t>
  </si>
  <si>
    <t xml:space="preserve">Gymnázium PA Dašická </t>
  </si>
  <si>
    <t>Crhová Charlotte Nela, 01.05.2011</t>
  </si>
  <si>
    <t>Kovářová Magdaléna</t>
  </si>
  <si>
    <t>ZŠ Ústí n. O., Komenského</t>
  </si>
  <si>
    <t>Malochová Alžběta, 29.07.2011</t>
  </si>
  <si>
    <t>Gojná Karolína, 25.11.2010</t>
  </si>
  <si>
    <t>Janoušková Barbora</t>
  </si>
  <si>
    <t>Kopfšteinová Sára</t>
  </si>
  <si>
    <t>Pokorná Andrea 2011</t>
  </si>
  <si>
    <t>Anna Červinková, 01.03.2011</t>
  </si>
  <si>
    <t>Graciasová Anna 2011</t>
  </si>
  <si>
    <t>Pivoňková Eliška</t>
  </si>
  <si>
    <t>Janáčková Lenka 2010</t>
  </si>
  <si>
    <t>Lindnerová Tereza 2010</t>
  </si>
  <si>
    <t>Rýdlová Veronika 2011</t>
  </si>
  <si>
    <t>Pytlíková Aneta 2010</t>
  </si>
  <si>
    <t>Hrstková Tereza 2011</t>
  </si>
  <si>
    <t>Menclová Kateřina 2010</t>
  </si>
  <si>
    <t>Andrlová Tereza 2010</t>
  </si>
  <si>
    <t>Kacafírková Amálie 2011</t>
  </si>
  <si>
    <t>Buriánová Ema 2011</t>
  </si>
  <si>
    <t>Vacková Adéla</t>
  </si>
  <si>
    <t>Friedlová Anna</t>
  </si>
  <si>
    <t>Breberová Eliška, 02.12.2010</t>
  </si>
  <si>
    <t>1,2,4,5</t>
  </si>
  <si>
    <t>3,6,7,11</t>
  </si>
  <si>
    <t>8,10,15,16</t>
  </si>
  <si>
    <t>12,13,14,17</t>
  </si>
  <si>
    <t>Gymnázium Dašická, Pardubice</t>
  </si>
  <si>
    <t>ZŠ Komenského, Ústí n. O.,</t>
  </si>
  <si>
    <t>Kučerová Jana, 17.4.2010</t>
  </si>
  <si>
    <t xml:space="preserve">Gymnázium PA  Dašická </t>
  </si>
  <si>
    <t>Bartošová May, 15.7.2010</t>
  </si>
  <si>
    <t>Jakešová Lucie</t>
  </si>
  <si>
    <t>Gymnázium Žamberk</t>
  </si>
  <si>
    <t>Fenclová Hana, 6.8.2010</t>
  </si>
  <si>
    <t>Lipenská Kristýna (2009)</t>
  </si>
  <si>
    <t>Gymnázium, OA a JŠ Svitavy</t>
  </si>
  <si>
    <t>Patočková Zuzana (2010)</t>
  </si>
  <si>
    <t>Faltusová Ema</t>
  </si>
  <si>
    <t>Kakosová Aneta,14.11.2009</t>
  </si>
  <si>
    <t>Zitková Veronika, 3.5.2010</t>
  </si>
  <si>
    <t>Pipková Karolína, 8.7.2007</t>
  </si>
  <si>
    <t>Krausová Barbora</t>
  </si>
  <si>
    <t>Jedličková Tereza</t>
  </si>
  <si>
    <t>Datinská Viola (2008)</t>
  </si>
  <si>
    <t>Steklá Barbora (2008)</t>
  </si>
  <si>
    <t>Maštalířská Edita (2010)</t>
  </si>
  <si>
    <t>Gymnázium K. V. Raise a SOU Hlinsko</t>
  </si>
  <si>
    <t>Karalová Linda (2007)</t>
  </si>
  <si>
    <t>Kostelecká Julie</t>
  </si>
  <si>
    <t>Svobodová Zuzana (2008)</t>
  </si>
  <si>
    <t>Špinlerová Vanesa</t>
  </si>
  <si>
    <t>Uchytilová Silvie (2010)</t>
  </si>
  <si>
    <t>Ficková Alžběta (2007)</t>
  </si>
  <si>
    <t>1,2,4,8</t>
  </si>
  <si>
    <t>3,7,11,12</t>
  </si>
  <si>
    <t>5,6,13,14</t>
  </si>
  <si>
    <t>15,18,20,21</t>
  </si>
  <si>
    <t>Gymnázium, Polička</t>
  </si>
  <si>
    <t>Gymnázium, Žamberk</t>
  </si>
  <si>
    <t>Gymnázium, OA a JŠ, Svitavy</t>
  </si>
  <si>
    <t>Gymnázium K. V. Raise, SOU Hlinsko</t>
  </si>
  <si>
    <t>Kadlec Matyáš</t>
  </si>
  <si>
    <t xml:space="preserve">ZŠ Polabiny3 Pardubice </t>
  </si>
  <si>
    <t>Kruml Šimon</t>
  </si>
  <si>
    <t>Majerík Michal</t>
  </si>
  <si>
    <t>Ježek Jaromír</t>
  </si>
  <si>
    <t>ZŠ Lanškroun, nám. A. Jiráska</t>
  </si>
  <si>
    <t>Macner Daniel</t>
  </si>
  <si>
    <t>Kopecký Filip</t>
  </si>
  <si>
    <t>Navrátil Filip</t>
  </si>
  <si>
    <t>Žabka Filip</t>
  </si>
  <si>
    <t>Nykl Pavel</t>
  </si>
  <si>
    <t>Netušil Tomáš</t>
  </si>
  <si>
    <t>Kohl Lukáš</t>
  </si>
  <si>
    <t>Vamberský Matěj 2012</t>
  </si>
  <si>
    <t>Mareček Ondřej 2012</t>
  </si>
  <si>
    <t>Nevečeřal David 2012</t>
  </si>
  <si>
    <t>Kárský Tobiáš</t>
  </si>
  <si>
    <t>Holý Ondřej</t>
  </si>
  <si>
    <t>Mareš Jiří</t>
  </si>
  <si>
    <t>Vamberský Filip 2012</t>
  </si>
  <si>
    <t>Faltys Michal 2012</t>
  </si>
  <si>
    <t>Pala Dominik</t>
  </si>
  <si>
    <t>Ambrož Nikolas</t>
  </si>
  <si>
    <t>Rulík Marek 2012</t>
  </si>
  <si>
    <t>Daniel Patrik</t>
  </si>
  <si>
    <t>1,3,5,8</t>
  </si>
  <si>
    <t>2,7,9,11</t>
  </si>
  <si>
    <t>4,6,10,16</t>
  </si>
  <si>
    <t>12,13,14,18</t>
  </si>
  <si>
    <t xml:space="preserve">ZŠ Polabiny 3, Pardubice </t>
  </si>
  <si>
    <t>ZŠ nám. A. Jiráska, Lanškroun</t>
  </si>
  <si>
    <t>Dušánek Marek</t>
  </si>
  <si>
    <t xml:space="preserve">Adam Pražan </t>
  </si>
  <si>
    <t>Masarykova ZŠ Polička</t>
  </si>
  <si>
    <t>Janeš Šimon</t>
  </si>
  <si>
    <t>ZŠ Pardubice-Ohrazenice</t>
  </si>
  <si>
    <t>Kovář Matyáš</t>
  </si>
  <si>
    <t>Mráz Filip</t>
  </si>
  <si>
    <t>Šifra Šimon</t>
  </si>
  <si>
    <t>Zima Petr</t>
  </si>
  <si>
    <t>Šafář Jakub</t>
  </si>
  <si>
    <t>Valenta Filip</t>
  </si>
  <si>
    <t xml:space="preserve">David Jandera </t>
  </si>
  <si>
    <t>Čopian Vilém</t>
  </si>
  <si>
    <t>Ondřej Vraspír</t>
  </si>
  <si>
    <t>Soukal  Zdeněk</t>
  </si>
  <si>
    <t>Hrad David 2010</t>
  </si>
  <si>
    <t>Zdeněk Jílek</t>
  </si>
  <si>
    <t>Kalousek Šimon</t>
  </si>
  <si>
    <t xml:space="preserve">Jan Dospěl </t>
  </si>
  <si>
    <t>Čížek Radek</t>
  </si>
  <si>
    <t>Rezek Lukáš 2011</t>
  </si>
  <si>
    <t>Meduna Tomáš 2010</t>
  </si>
  <si>
    <t>Žďárský Lukáš 2010</t>
  </si>
  <si>
    <t>Coyago Patrick 2011</t>
  </si>
  <si>
    <t>ZŠ Ohrazenice, Pardubice</t>
  </si>
  <si>
    <t>3,5,6,7</t>
  </si>
  <si>
    <t>1,4,8,11</t>
  </si>
  <si>
    <t>2,10,12,13</t>
  </si>
  <si>
    <t>14,19,20,21</t>
  </si>
  <si>
    <t>ZŠ Komenského, Ústí n. O.</t>
  </si>
  <si>
    <t>Fajfr Marek</t>
  </si>
  <si>
    <t>Letohradské soukromé gymnázium</t>
  </si>
  <si>
    <t>Herzán Jan, 29.9.2009</t>
  </si>
  <si>
    <t>Ryška Daniel</t>
  </si>
  <si>
    <t>Hlavatý Jan, 28.6.2007</t>
  </si>
  <si>
    <t>Flos Tomáš, 27.11.2006</t>
  </si>
  <si>
    <t>Stejskal Daniel</t>
  </si>
  <si>
    <t>Doleček Přemysl</t>
  </si>
  <si>
    <t>Málek Michael</t>
  </si>
  <si>
    <t>Svozil Adam, 2008</t>
  </si>
  <si>
    <t>Gymnázium, Jevíčko, A. K. Vitáka</t>
  </si>
  <si>
    <t>Lučan Matěj, 9.4.2009</t>
  </si>
  <si>
    <t>Parolek Miloslav, 2008</t>
  </si>
  <si>
    <t>Troják Jan, 2009</t>
  </si>
  <si>
    <t>Jareš Štěpán</t>
  </si>
  <si>
    <t>Štorek Daniel Severin (2008)</t>
  </si>
  <si>
    <t>Janků David, 2009</t>
  </si>
  <si>
    <t>Černý David (2008)</t>
  </si>
  <si>
    <t>Kroupa Pavel, 2009</t>
  </si>
  <si>
    <t>Kubeš Ondřej</t>
  </si>
  <si>
    <t>Kozelek Zdeněk, 2009</t>
  </si>
  <si>
    <t>Poslušný Ondřej (2009)</t>
  </si>
  <si>
    <t>Lelek Petr (2010)</t>
  </si>
  <si>
    <t xml:space="preserve">Gymnázium Dašická, Pardubice </t>
  </si>
  <si>
    <t>Gymnázium A. K. Vitáka, Jevíčko</t>
  </si>
  <si>
    <t>1,3,6,7</t>
  </si>
  <si>
    <t>2,4,5,10</t>
  </si>
  <si>
    <t>9,11,12,15</t>
  </si>
  <si>
    <t>14,16,20,21</t>
  </si>
  <si>
    <t>ZŠ  Masarykova, Polička</t>
  </si>
  <si>
    <t>Datum: 14.10.2025</t>
  </si>
  <si>
    <t>SŠA Ústí nad Orlicí</t>
  </si>
  <si>
    <t>EDUCA Pardubice</t>
  </si>
  <si>
    <t>Gymnázium Svitavy</t>
  </si>
  <si>
    <t>Zpracoval:   Petr Vaško</t>
  </si>
  <si>
    <t>Děkuji všem za bezproblémový průběh turnaje, vítěznému týmu gratuluji k postupu.</t>
  </si>
  <si>
    <t>Bezproblémový průběh turnaje.</t>
  </si>
  <si>
    <t>Velmi dobré.</t>
  </si>
  <si>
    <t>Vítěz postupuje do kvalifikace na republikové kolo dne 21. 10. 2025 do Ohrazenic.</t>
  </si>
  <si>
    <t>Pokutové kopy 3:2</t>
  </si>
  <si>
    <t>Pokutové kopy 5:4</t>
  </si>
  <si>
    <t>3) Ostatní: Počet hráčů 66,  pedagogický doprovod 6, rozhodčí 2, organizátor 1.</t>
  </si>
  <si>
    <t>Gymnázium Pardubice</t>
  </si>
  <si>
    <t>Gymnázium Chrudim</t>
  </si>
  <si>
    <t>Gymnázium Lanškroun</t>
  </si>
  <si>
    <t>1) Chování účastníků: Velmi dobré.</t>
  </si>
  <si>
    <t>Zpracoval: Martina Krejčí</t>
  </si>
  <si>
    <t>3) Ostatní: Vítězné družstvo, postupuje do republikového finále.</t>
  </si>
  <si>
    <t>SPŠE Pardubice</t>
  </si>
  <si>
    <t>SŠS Vysoké Mýto</t>
  </si>
  <si>
    <r>
      <t>•</t>
    </r>
    <r>
      <rPr>
        <sz val="12"/>
        <color theme="1"/>
        <rFont val="Cambria"/>
        <family val="1"/>
        <charset val="238"/>
      </rPr>
      <t xml:space="preserve"> výsledky vyplňovat jen v horní polovině tabulky; nutno doplnit ručně body za utkání, pořadí se dopočítá samo - pouze v případě rovnosti bodů nutno doplnit ručně</t>
    </r>
  </si>
  <si>
    <t>2) Sportovní podmínky: Sportovní hala Holice</t>
  </si>
  <si>
    <t>Obchodní akademie Chrudim</t>
  </si>
  <si>
    <t>Gymnázium Litomyšl</t>
  </si>
  <si>
    <t>Gymnázium Mozartova, Pardubice</t>
  </si>
  <si>
    <t>Bohemia, Chrudim</t>
  </si>
  <si>
    <t>VOŠZ a SZŠ Svitavy</t>
  </si>
  <si>
    <t>1) Chování účstníků: velmi dobré</t>
  </si>
  <si>
    <t>2) Sportovní podmínky: Nafukovací sportovní hala, Brožíkova 450, Pardubice</t>
  </si>
  <si>
    <t>2) Sportovní podmínky: Nafukovací sportovní hala, Brožíkova 450, Pardubice.</t>
  </si>
  <si>
    <t>Vše proběhlo bez problému a bez zranění. Turnaj byl po celou dobu od všech hráčů v duchu fair play.</t>
  </si>
  <si>
    <t>ZŠ Polabiny 3, Pardubice</t>
  </si>
  <si>
    <t>ZŠ Nádražní, Žamberk</t>
  </si>
  <si>
    <t>ZŠ Palackého, Morav.Třebová</t>
  </si>
  <si>
    <t>x</t>
  </si>
  <si>
    <t>Republiková kola proběhnou bez finanční podpory MŠMT jen díky fandovství pořadatelů z krajů i okresů v květnu a v červnu 2026.</t>
  </si>
  <si>
    <t>1) Chování účastníků: Velmi dobré</t>
  </si>
  <si>
    <t>ZŠ Masarykova, Polička</t>
  </si>
  <si>
    <t>ZŠ Sv. Čecha, Choceň</t>
  </si>
  <si>
    <t>Ústí n. O</t>
  </si>
  <si>
    <t>2) Sportovní podmínky: Dobré</t>
  </si>
  <si>
    <t>2) Sportovní podmínky: Dobré.</t>
  </si>
  <si>
    <t>Zpracoval: Martina Kejčí</t>
  </si>
  <si>
    <t xml:space="preserve">ZŠ U Stadionu, Chrudim </t>
  </si>
  <si>
    <t>ZŠ Komenského, Letohrad</t>
  </si>
  <si>
    <t>ZŠ Palackého, Morav. Třebová</t>
  </si>
  <si>
    <t>ZŠ Bratranci V., Pardubice</t>
  </si>
  <si>
    <t>ZŠ Habrmanova, Česká Třebová</t>
  </si>
  <si>
    <t>ZŠ Felberova, Svitavy</t>
  </si>
  <si>
    <t xml:space="preserve"> </t>
  </si>
  <si>
    <t xml:space="preserve">ZŠ Školní nám., Chrudim </t>
  </si>
  <si>
    <t>X</t>
  </si>
  <si>
    <t>Florbal ZŠ - dívky - kategorie IV</t>
  </si>
  <si>
    <t>Florbal ZŠ - chlapci - kategorie IV</t>
  </si>
  <si>
    <t>Florbal ZŠ - dívky - kategorie III</t>
  </si>
  <si>
    <t>Florbal ZŠ - chlapci - kategorie III</t>
  </si>
  <si>
    <t>Gymnázium Skuteč</t>
  </si>
  <si>
    <t>SŠ Stavební Vysoké Mýto</t>
  </si>
  <si>
    <t>Ústí n.O.</t>
  </si>
  <si>
    <t>Zpracoval: Petr Vaško</t>
  </si>
  <si>
    <t>1) Chování účastníků: Děkujeme Vám všem za účast a pohodový průběh celého turnaje.</t>
  </si>
  <si>
    <t>Obchodní akademie Pardubice</t>
  </si>
  <si>
    <t>SŠ Podnikání Vysoké Mýto</t>
  </si>
  <si>
    <t>SŠ Zdravotní Svitavy</t>
  </si>
  <si>
    <t>Ústí.n.O.</t>
  </si>
  <si>
    <t>Gymnázium Mozartova Pce</t>
  </si>
  <si>
    <t>3) Ostatní: Gratulujeme vítězům a přejeme úspěch v republikové kvalifikaci v Brně.</t>
  </si>
  <si>
    <t>ZŠ U Stadionu Chrudim</t>
  </si>
  <si>
    <t>ZŠ Staňkova Pardubice</t>
  </si>
  <si>
    <t>Zpracoval: Pavel Hojka</t>
  </si>
  <si>
    <t>ZŠ Závodu míru Pardubice</t>
  </si>
  <si>
    <t xml:space="preserve"> Gymnázium J. Ressla, Chrudim</t>
  </si>
  <si>
    <t>ZŠ Dolní Újezd</t>
  </si>
  <si>
    <t>2) Sportovní podmínky: Vynikající, k dispozici byl otevřen bufet.</t>
  </si>
  <si>
    <t xml:space="preserve">1) Chování účastníků: Utkání proběhla v pořádku. </t>
  </si>
  <si>
    <t>1) Chování účastníků: Dobré.</t>
  </si>
  <si>
    <t>1) Chování účstníků: Vše v naprostém pořádku bez jediného incidentu.</t>
  </si>
  <si>
    <t>2) Sportovní podmínky: Velmi dobré, hala schválená pro ligová utkání v basketbalu.</t>
  </si>
  <si>
    <t>Zpracoval: Macela Tomáš</t>
  </si>
  <si>
    <t>ZŠ Králíky</t>
  </si>
  <si>
    <t xml:space="preserve">Zpracoval: Macela Tomáš </t>
  </si>
  <si>
    <t>Gymnázium Přelouč</t>
  </si>
  <si>
    <t>ZŠ Sokolovská, Svitavy</t>
  </si>
  <si>
    <t>ZŠ Školní nám., Chrudim</t>
  </si>
  <si>
    <t xml:space="preserve">Chrudim </t>
  </si>
  <si>
    <t>3) Ostatní: ZŠ Polabiny 2, Pardubice byla v zastoupení Ústí nad Orlicí. Nebudou bodováni.</t>
  </si>
  <si>
    <t>Basketbal SŠ - dívky</t>
  </si>
  <si>
    <t>ZŠ A. Jiráska, Lanškroun</t>
  </si>
  <si>
    <t>ZŠ  Školní nám., Chrudim</t>
  </si>
  <si>
    <t>3) Ostatní: Děkujeme za pohodový průběh turnaje.</t>
  </si>
  <si>
    <t>ZŠ Závodu míru, Pardubice</t>
  </si>
  <si>
    <t>Ústí nad Orlicí</t>
  </si>
  <si>
    <t>Datum: 27.5.2026</t>
  </si>
  <si>
    <t>Zpracoval: Mottl</t>
  </si>
  <si>
    <t>2) Sportovní podmínky: Nová sportovní hala, otevřen bufet.</t>
  </si>
  <si>
    <t>ZŠ CH/D</t>
  </si>
  <si>
    <t>ZŠ CH</t>
  </si>
  <si>
    <r>
      <t>ZŠ CH</t>
    </r>
    <r>
      <rPr>
        <b/>
        <sz val="10"/>
        <color rgb="FFFF0000"/>
        <rFont val="Calibri"/>
        <family val="2"/>
        <charset val="238"/>
      </rPr>
      <t xml:space="preserve"> </t>
    </r>
  </si>
  <si>
    <t xml:space="preserve">ZŠ D   </t>
  </si>
  <si>
    <t>SŠ CH</t>
  </si>
  <si>
    <t xml:space="preserve">ZŠ D  </t>
  </si>
  <si>
    <t xml:space="preserve">ZŠ D    </t>
  </si>
  <si>
    <r>
      <t xml:space="preserve">ZŠ D </t>
    </r>
    <r>
      <rPr>
        <b/>
        <sz val="10"/>
        <color rgb="FFFF0000"/>
        <rFont val="Calibri"/>
        <family val="2"/>
        <charset val="238"/>
      </rPr>
      <t xml:space="preserve">    </t>
    </r>
  </si>
  <si>
    <t xml:space="preserve">SŠ CH </t>
  </si>
  <si>
    <t xml:space="preserve">SŠ D </t>
  </si>
  <si>
    <t xml:space="preserve">SŠ CH  </t>
  </si>
  <si>
    <t xml:space="preserve">ZŠ D </t>
  </si>
  <si>
    <t xml:space="preserve">ZŠ CH </t>
  </si>
  <si>
    <t xml:space="preserve">SŠ D  </t>
  </si>
  <si>
    <t>SŠ D</t>
  </si>
  <si>
    <r>
      <t>SŠ CH</t>
    </r>
    <r>
      <rPr>
        <b/>
        <sz val="10"/>
        <color rgb="FFFF0000"/>
        <rFont val="Calibri"/>
        <family val="2"/>
        <charset val="238"/>
      </rPr>
      <t xml:space="preserve"> </t>
    </r>
  </si>
  <si>
    <t>ZŠ T.G. Masaryka, Litomyšl</t>
  </si>
  <si>
    <t>ZŠ Dolní Dobrouč</t>
  </si>
  <si>
    <t>1) Chování účastníků: Velmi dobré. Pěkné zápasy ZŠ Dolní Dobrouč.</t>
  </si>
  <si>
    <t>Klejchová Tereza</t>
  </si>
  <si>
    <t>Vondráčková Tereza</t>
  </si>
  <si>
    <t>Burdová Ellen</t>
  </si>
  <si>
    <t>Dufková Dominika</t>
  </si>
  <si>
    <t>Mázlová Tereza</t>
  </si>
  <si>
    <t>Venská Štěpánka</t>
  </si>
  <si>
    <t>Lehnfeldová Michaela</t>
  </si>
  <si>
    <t>Votavová Ema</t>
  </si>
  <si>
    <t>Diblíková Nela</t>
  </si>
  <si>
    <t>Trojáková Natálie</t>
  </si>
  <si>
    <t>Dřínovská Sára</t>
  </si>
  <si>
    <t>Elich Jakub</t>
  </si>
  <si>
    <t>Rambousek Denis</t>
  </si>
  <si>
    <t>Sakař Petr</t>
  </si>
  <si>
    <t>Drahoš Marek</t>
  </si>
  <si>
    <t>Vích Mikuláš</t>
  </si>
  <si>
    <t>Macháček Vít</t>
  </si>
  <si>
    <t xml:space="preserve">Richter Antonín </t>
  </si>
  <si>
    <t>Bek Leo</t>
  </si>
  <si>
    <t>Pirkl Jakub</t>
  </si>
  <si>
    <t>Peterka Matěj</t>
  </si>
  <si>
    <t>Bednář Marek</t>
  </si>
  <si>
    <t xml:space="preserve">Pala Dominik </t>
  </si>
  <si>
    <t>Omastová Julie</t>
  </si>
  <si>
    <t>Kalousová Agnese</t>
  </si>
  <si>
    <t>Klodnerová Nella</t>
  </si>
  <si>
    <t>Švábová Alice</t>
  </si>
  <si>
    <t>Ilčíková Dominika</t>
  </si>
  <si>
    <t>Čapská Valerie</t>
  </si>
  <si>
    <t>Hundáková Sára</t>
  </si>
  <si>
    <t>Horáková Sofie</t>
  </si>
  <si>
    <t>Traxlerová Kristýna</t>
  </si>
  <si>
    <t>Dubišarová Roxana</t>
  </si>
  <si>
    <t>1000 m</t>
  </si>
  <si>
    <t>Pithart Tobiáš</t>
  </si>
  <si>
    <t>Lučan Ondřej</t>
  </si>
  <si>
    <t>Štědrý Martin</t>
  </si>
  <si>
    <t>Mašek Jiří</t>
  </si>
  <si>
    <t>Onopko Semen</t>
  </si>
  <si>
    <t>Razým Matyáš</t>
  </si>
  <si>
    <t>Kouba Radim</t>
  </si>
  <si>
    <t>Arnold Tomáš</t>
  </si>
  <si>
    <t xml:space="preserve">Kolař Adam </t>
  </si>
  <si>
    <t>Vindyš Radovan</t>
  </si>
  <si>
    <t>Weissar Filip</t>
  </si>
  <si>
    <t>Krejsa Vít</t>
  </si>
  <si>
    <t xml:space="preserve">Kolář Adam </t>
  </si>
  <si>
    <t>Tkadleček Stanislav</t>
  </si>
  <si>
    <t>ZŠ Benešovo náměstí Pardubice</t>
  </si>
  <si>
    <t>ZŠ Benešovo náměstí, Pardubice</t>
  </si>
  <si>
    <t xml:space="preserve">ZŠ Komenského, Ústí nad Orlicí </t>
  </si>
  <si>
    <t>ZŠ Sokolovská 1, Svitavy</t>
  </si>
  <si>
    <t>ZŠ Komenského, Ústí nad Orlicí</t>
  </si>
  <si>
    <t>ZŠ Zámecká, Litomyšl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</si>
</sst>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.00"/>
    <numFmt numFmtId="165" formatCode="0.0"/>
    <numFmt numFmtId="166" formatCode="00.0"/>
    <numFmt numFmtId="167" formatCode="[h]:mm;@"/>
    <numFmt numFmtId="168" formatCode="h:mm;@"/>
    <numFmt numFmtId="169" formatCode="h:mm:ss;@"/>
  </numFmts>
  <fonts count="93" x14ac:knownFonts="1">
    <font>
      <sz val="11"/>
      <color theme="1"/>
      <name val="Calibri"/>
      <family val="2"/>
      <charset val="238"/>
    </font>
    <font>
      <b/>
      <i/>
      <u/>
      <sz val="28"/>
      <color rgb="FF0070C0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i/>
      <u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70C0"/>
      <name val="Calibri"/>
      <family val="2"/>
      <charset val="238"/>
    </font>
    <font>
      <b/>
      <sz val="20"/>
      <color rgb="FF00B05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2"/>
      <color rgb="FF0070C0"/>
      <name val="Calibri"/>
      <family val="2"/>
      <charset val="238"/>
    </font>
    <font>
      <b/>
      <u/>
      <sz val="11"/>
      <color rgb="FF0070C0"/>
      <name val="Calibri"/>
      <family val="2"/>
      <charset val="238"/>
    </font>
    <font>
      <sz val="11"/>
      <color rgb="FFFF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i/>
      <sz val="12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i/>
      <u/>
      <sz val="12"/>
      <color rgb="FFFF0000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sz val="12"/>
      <color rgb="FF008000"/>
      <name val="Calibri"/>
      <family val="2"/>
      <charset val="238"/>
    </font>
    <font>
      <b/>
      <i/>
      <sz val="12"/>
      <color rgb="FF339966"/>
      <name val="Calibri"/>
      <family val="2"/>
      <charset val="238"/>
    </font>
    <font>
      <b/>
      <u/>
      <sz val="12"/>
      <color rgb="FF339966"/>
      <name val="Calibri"/>
      <family val="2"/>
      <charset val="238"/>
    </font>
    <font>
      <b/>
      <i/>
      <sz val="12"/>
      <name val="Calibri"/>
      <family val="2"/>
      <charset val="238"/>
    </font>
    <font>
      <sz val="12"/>
      <color rgb="FF0000FF"/>
      <name val="Calibri"/>
      <family val="2"/>
      <charset val="238"/>
    </font>
    <font>
      <b/>
      <i/>
      <sz val="12"/>
      <color rgb="FF0000FF"/>
      <name val="Calibri"/>
      <family val="2"/>
      <charset val="238"/>
    </font>
    <font>
      <b/>
      <u/>
      <sz val="12"/>
      <color rgb="FF0000FF"/>
      <name val="Calibri"/>
      <family val="2"/>
      <charset val="238"/>
    </font>
    <font>
      <b/>
      <u/>
      <sz val="12"/>
      <name val="Calibri"/>
      <family val="2"/>
      <charset val="238"/>
    </font>
    <font>
      <b/>
      <i/>
      <u/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sz val="16"/>
      <color theme="1"/>
      <name val="Cambria"/>
      <family val="1"/>
      <charset val="238"/>
    </font>
    <font>
      <sz val="16"/>
      <name val="Cambria"/>
      <family val="1"/>
      <charset val="238"/>
    </font>
    <font>
      <sz val="16"/>
      <color theme="1"/>
      <name val="Calibri"/>
      <family val="2"/>
      <charset val="238"/>
    </font>
    <font>
      <sz val="16"/>
      <name val="Calibri"/>
      <family val="2"/>
      <charset val="238"/>
    </font>
    <font>
      <b/>
      <sz val="16"/>
      <name val="Calibri"/>
      <family val="2"/>
      <charset val="238"/>
    </font>
    <font>
      <i/>
      <sz val="16"/>
      <name val="Calibri"/>
      <family val="2"/>
      <charset val="238"/>
    </font>
    <font>
      <b/>
      <i/>
      <sz val="16"/>
      <name val="Calibri"/>
      <family val="2"/>
      <charset val="238"/>
    </font>
    <font>
      <sz val="16"/>
      <color rgb="FFFFFFFF"/>
      <name val="Calibri"/>
      <family val="2"/>
      <charset val="238"/>
    </font>
    <font>
      <sz val="16"/>
      <color rgb="FFFF0000"/>
      <name val="Calibri"/>
      <family val="2"/>
      <charset val="238"/>
    </font>
    <font>
      <b/>
      <i/>
      <sz val="16"/>
      <color rgb="FFFF0000"/>
      <name val="Calibri"/>
      <family val="2"/>
      <charset val="238"/>
    </font>
    <font>
      <sz val="12"/>
      <color theme="1"/>
      <name val="Cambria"/>
      <family val="1"/>
      <charset val="238"/>
    </font>
    <font>
      <sz val="16"/>
      <color rgb="FFFFFFFF"/>
      <name val="Cambria"/>
      <family val="1"/>
      <charset val="238"/>
    </font>
    <font>
      <sz val="12"/>
      <name val="Cambria"/>
      <family val="1"/>
      <charset val="238"/>
    </font>
    <font>
      <sz val="12"/>
      <color rgb="FFFFFFFF"/>
      <name val="Cambria"/>
      <family val="1"/>
      <charset val="238"/>
    </font>
    <font>
      <sz val="14"/>
      <color theme="1"/>
      <name val="Cambria"/>
      <family val="1"/>
      <charset val="238"/>
    </font>
    <font>
      <b/>
      <u/>
      <sz val="16"/>
      <color theme="1"/>
      <name val="Cambria"/>
      <family val="1"/>
      <charset val="238"/>
    </font>
    <font>
      <sz val="14"/>
      <color rgb="FFFFFFFF"/>
      <name val="Cambria"/>
      <family val="1"/>
      <charset val="238"/>
    </font>
    <font>
      <sz val="14"/>
      <name val="Cambria"/>
      <family val="1"/>
      <charset val="238"/>
    </font>
    <font>
      <b/>
      <sz val="12"/>
      <name val="Arial CE"/>
      <family val="2"/>
      <charset val="238"/>
    </font>
    <font>
      <b/>
      <sz val="11"/>
      <name val="Calibri"/>
      <family val="2"/>
      <charset val="238"/>
    </font>
    <font>
      <b/>
      <i/>
      <sz val="12"/>
      <color rgb="FF0070C0"/>
      <name val="Calibri"/>
      <family val="2"/>
      <charset val="238"/>
    </font>
    <font>
      <sz val="11"/>
      <color rgb="FF0070C0"/>
      <name val="Calibri"/>
      <family val="2"/>
      <charset val="238"/>
    </font>
    <font>
      <b/>
      <sz val="11"/>
      <color rgb="FF0070C0"/>
      <name val="Calibri"/>
      <family val="2"/>
      <charset val="238"/>
    </font>
    <font>
      <b/>
      <i/>
      <sz val="1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i/>
      <sz val="16"/>
      <color theme="1"/>
      <name val="Cambria"/>
      <family val="1"/>
      <charset val="238"/>
    </font>
    <font>
      <b/>
      <i/>
      <u/>
      <sz val="18"/>
      <color rgb="FF0070C0"/>
      <name val="Calibri"/>
      <family val="2"/>
      <charset val="238"/>
    </font>
    <font>
      <b/>
      <i/>
      <sz val="11"/>
      <name val="Calibri"/>
      <family val="2"/>
      <charset val="238"/>
    </font>
    <font>
      <b/>
      <i/>
      <u/>
      <sz val="14"/>
      <color rgb="FF0070C0"/>
      <name val="Calibri"/>
      <family val="2"/>
      <charset val="238"/>
    </font>
    <font>
      <b/>
      <i/>
      <sz val="14"/>
      <name val="Calibri"/>
      <family val="2"/>
      <charset val="238"/>
    </font>
    <font>
      <i/>
      <sz val="12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color rgb="FF008000"/>
      <name val="Calibri"/>
      <family val="2"/>
      <charset val="238"/>
      <scheme val="minor"/>
    </font>
    <font>
      <b/>
      <i/>
      <sz val="12"/>
      <color rgb="FF0000FF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</font>
    <font>
      <sz val="8"/>
      <name val="Calibri"/>
      <family val="2"/>
      <charset val="238"/>
    </font>
    <font>
      <sz val="16"/>
      <color indexed="10"/>
      <name val="Calibri"/>
      <family val="2"/>
      <charset val="238"/>
      <scheme val="minor"/>
    </font>
    <font>
      <b/>
      <i/>
      <sz val="16"/>
      <color indexed="1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16"/>
      <color indexed="9"/>
      <name val="Cambria"/>
      <family val="1"/>
      <charset val="238"/>
    </font>
    <font>
      <sz val="16"/>
      <color indexed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6"/>
      <name val="Cambria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BFBFBF"/>
      </patternFill>
    </fill>
    <fill>
      <patternFill patternType="solid">
        <fgColor rgb="FFFFFF99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0000"/>
        <bgColor rgb="FFC00000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FAC090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00B05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rgb="FFFFCC99"/>
      </patternFill>
    </fill>
    <fill>
      <patternFill patternType="solid">
        <fgColor theme="9" tint="0.59999389629810485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auto="1"/>
      </right>
      <top/>
      <bottom/>
      <diagonal/>
    </border>
    <border>
      <left style="thin">
        <color theme="1"/>
      </left>
      <right style="thin">
        <color theme="1"/>
      </right>
      <top style="medium">
        <color auto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 style="medium">
        <color auto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63">
    <xf numFmtId="0" fontId="0" fillId="0" borderId="0" xfId="0"/>
    <xf numFmtId="0" fontId="2" fillId="0" borderId="0" xfId="0" applyFont="1"/>
    <xf numFmtId="0" fontId="4" fillId="0" borderId="1" xfId="0" applyFont="1" applyBorder="1"/>
    <xf numFmtId="0" fontId="0" fillId="0" borderId="1" xfId="0" applyBorder="1"/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17" fillId="0" borderId="0" xfId="0" applyFont="1"/>
    <xf numFmtId="0" fontId="18" fillId="0" borderId="0" xfId="0" applyFont="1" applyAlignment="1">
      <alignment horizontal="left"/>
    </xf>
    <xf numFmtId="0" fontId="18" fillId="0" borderId="0" xfId="0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30" xfId="0" applyFont="1" applyBorder="1" applyAlignment="1">
      <alignment horizontal="right"/>
    </xf>
    <xf numFmtId="0" fontId="20" fillId="2" borderId="30" xfId="0" applyFont="1" applyFill="1" applyBorder="1" applyAlignment="1">
      <alignment horizontal="center"/>
    </xf>
    <xf numFmtId="0" fontId="22" fillId="0" borderId="30" xfId="0" applyFont="1" applyBorder="1" applyAlignment="1">
      <alignment horizontal="right"/>
    </xf>
    <xf numFmtId="0" fontId="22" fillId="0" borderId="30" xfId="0" applyFont="1" applyBorder="1"/>
    <xf numFmtId="0" fontId="23" fillId="0" borderId="30" xfId="0" applyFont="1" applyBorder="1"/>
    <xf numFmtId="2" fontId="23" fillId="0" borderId="30" xfId="0" applyNumberFormat="1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3" borderId="30" xfId="0" applyFont="1" applyFill="1" applyBorder="1" applyAlignment="1">
      <alignment horizontal="center"/>
    </xf>
    <xf numFmtId="47" fontId="22" fillId="0" borderId="30" xfId="0" applyNumberFormat="1" applyFont="1" applyBorder="1" applyAlignment="1">
      <alignment horizontal="center"/>
    </xf>
    <xf numFmtId="0" fontId="18" fillId="4" borderId="30" xfId="0" applyFont="1" applyFill="1" applyBorder="1" applyAlignment="1">
      <alignment horizontal="center"/>
    </xf>
    <xf numFmtId="0" fontId="24" fillId="0" borderId="30" xfId="0" applyFont="1" applyBorder="1" applyAlignment="1">
      <alignment horizontal="right"/>
    </xf>
    <xf numFmtId="0" fontId="24" fillId="0" borderId="30" xfId="0" applyFont="1" applyBorder="1"/>
    <xf numFmtId="47" fontId="23" fillId="0" borderId="30" xfId="0" applyNumberFormat="1" applyFont="1" applyBorder="1" applyAlignment="1">
      <alignment horizontal="center"/>
    </xf>
    <xf numFmtId="0" fontId="23" fillId="0" borderId="30" xfId="0" applyFont="1" applyBorder="1" applyAlignment="1">
      <alignment horizontal="right"/>
    </xf>
    <xf numFmtId="0" fontId="18" fillId="0" borderId="30" xfId="0" applyFont="1" applyBorder="1" applyAlignment="1">
      <alignment horizontal="center"/>
    </xf>
    <xf numFmtId="0" fontId="19" fillId="0" borderId="0" xfId="0" applyFont="1"/>
    <xf numFmtId="0" fontId="23" fillId="0" borderId="0" xfId="0" applyFont="1" applyAlignment="1">
      <alignment horizontal="center"/>
    </xf>
    <xf numFmtId="0" fontId="25" fillId="0" borderId="30" xfId="0" applyFont="1" applyBorder="1" applyAlignment="1">
      <alignment horizontal="right"/>
    </xf>
    <xf numFmtId="0" fontId="27" fillId="2" borderId="30" xfId="0" applyFont="1" applyFill="1" applyBorder="1" applyAlignment="1">
      <alignment horizontal="center"/>
    </xf>
    <xf numFmtId="0" fontId="28" fillId="0" borderId="30" xfId="0" applyFont="1" applyBorder="1" applyAlignment="1">
      <alignment horizontal="right"/>
    </xf>
    <xf numFmtId="0" fontId="28" fillId="0" borderId="30" xfId="0" applyFont="1" applyBorder="1"/>
    <xf numFmtId="2" fontId="22" fillId="0" borderId="30" xfId="0" applyNumberFormat="1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19" fillId="0" borderId="0" xfId="0" applyFont="1" applyAlignment="1">
      <alignment horizontal="right"/>
    </xf>
    <xf numFmtId="0" fontId="29" fillId="0" borderId="30" xfId="0" applyFont="1" applyBorder="1" applyAlignment="1">
      <alignment horizontal="right"/>
    </xf>
    <xf numFmtId="0" fontId="27" fillId="0" borderId="30" xfId="0" applyFont="1" applyBorder="1" applyAlignment="1">
      <alignment horizontal="right"/>
    </xf>
    <xf numFmtId="0" fontId="19" fillId="0" borderId="30" xfId="0" applyFont="1" applyBorder="1" applyAlignment="1">
      <alignment horizontal="center"/>
    </xf>
    <xf numFmtId="0" fontId="27" fillId="0" borderId="0" xfId="0" applyFont="1"/>
    <xf numFmtId="0" fontId="2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right"/>
    </xf>
    <xf numFmtId="0" fontId="36" fillId="0" borderId="0" xfId="0" applyFont="1"/>
    <xf numFmtId="0" fontId="38" fillId="0" borderId="0" xfId="0" applyFont="1" applyAlignment="1">
      <alignment horizontal="center"/>
    </xf>
    <xf numFmtId="0" fontId="38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right"/>
    </xf>
    <xf numFmtId="0" fontId="39" fillId="0" borderId="31" xfId="0" applyFont="1" applyBorder="1" applyAlignment="1">
      <alignment horizontal="center"/>
    </xf>
    <xf numFmtId="0" fontId="40" fillId="5" borderId="30" xfId="0" applyFont="1" applyFill="1" applyBorder="1" applyAlignment="1">
      <alignment horizontal="center" vertical="center"/>
    </xf>
    <xf numFmtId="0" fontId="40" fillId="3" borderId="19" xfId="0" applyFont="1" applyFill="1" applyBorder="1" applyAlignment="1">
      <alignment horizontal="center" vertical="center"/>
    </xf>
    <xf numFmtId="0" fontId="39" fillId="3" borderId="30" xfId="0" applyFont="1" applyFill="1" applyBorder="1" applyAlignment="1">
      <alignment horizontal="center" vertical="center"/>
    </xf>
    <xf numFmtId="0" fontId="41" fillId="3" borderId="32" xfId="0" applyFont="1" applyFill="1" applyBorder="1" applyAlignment="1">
      <alignment horizontal="center" vertical="center"/>
    </xf>
    <xf numFmtId="0" fontId="41" fillId="3" borderId="30" xfId="0" applyFont="1" applyFill="1" applyBorder="1" applyAlignment="1">
      <alignment horizontal="center" vertical="center"/>
    </xf>
    <xf numFmtId="0" fontId="42" fillId="3" borderId="30" xfId="0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38" fillId="5" borderId="32" xfId="0" applyFont="1" applyFill="1" applyBorder="1" applyAlignment="1">
      <alignment horizontal="center" vertical="center"/>
    </xf>
    <xf numFmtId="3" fontId="39" fillId="0" borderId="33" xfId="0" applyNumberFormat="1" applyFont="1" applyBorder="1" applyAlignment="1" applyProtection="1">
      <alignment horizontal="center" vertical="center"/>
      <protection locked="0"/>
    </xf>
    <xf numFmtId="0" fontId="39" fillId="7" borderId="32" xfId="0" applyFont="1" applyFill="1" applyBorder="1" applyAlignment="1">
      <alignment horizontal="center" vertical="center"/>
    </xf>
    <xf numFmtId="0" fontId="43" fillId="0" borderId="0" xfId="0" applyFont="1"/>
    <xf numFmtId="0" fontId="46" fillId="0" borderId="0" xfId="0" applyFont="1"/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9" fillId="0" borderId="0" xfId="0" applyFont="1"/>
    <xf numFmtId="0" fontId="17" fillId="0" borderId="0" xfId="0" applyFont="1" applyAlignment="1">
      <alignment horizontal="left" vertical="center"/>
    </xf>
    <xf numFmtId="0" fontId="50" fillId="0" borderId="0" xfId="0" applyFont="1"/>
    <xf numFmtId="0" fontId="50" fillId="0" borderId="0" xfId="0" applyFont="1" applyAlignment="1">
      <alignment horizontal="center" vertical="center"/>
    </xf>
    <xf numFmtId="0" fontId="50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36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53" fillId="0" borderId="0" xfId="0" applyFont="1" applyAlignment="1">
      <alignment horizontal="left"/>
    </xf>
    <xf numFmtId="0" fontId="53" fillId="0" borderId="0" xfId="0" applyFont="1" applyAlignment="1">
      <alignment horizontal="right"/>
    </xf>
    <xf numFmtId="0" fontId="37" fillId="0" borderId="0" xfId="0" applyFont="1" applyAlignment="1">
      <alignment vertical="center"/>
    </xf>
    <xf numFmtId="0" fontId="18" fillId="2" borderId="0" xfId="0" applyFont="1" applyFill="1"/>
    <xf numFmtId="0" fontId="17" fillId="2" borderId="0" xfId="0" applyFont="1" applyFill="1"/>
    <xf numFmtId="0" fontId="17" fillId="8" borderId="0" xfId="0" applyFont="1" applyFill="1"/>
    <xf numFmtId="0" fontId="17" fillId="9" borderId="0" xfId="0" applyFont="1" applyFill="1" applyAlignment="1">
      <alignment horizontal="left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55" fillId="0" borderId="0" xfId="0" applyFont="1" applyProtection="1">
      <protection locked="0"/>
    </xf>
    <xf numFmtId="1" fontId="0" fillId="0" borderId="0" xfId="0" applyNumberFormat="1" applyAlignment="1">
      <alignment horizontal="center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164" fontId="0" fillId="0" borderId="0" xfId="0" applyNumberFormat="1" applyAlignment="1" applyProtection="1">
      <alignment horizontal="left"/>
      <protection locked="0"/>
    </xf>
    <xf numFmtId="2" fontId="0" fillId="0" borderId="0" xfId="0" applyNumberFormat="1" applyAlignment="1" applyProtection="1">
      <alignment horizontal="right"/>
      <protection locked="0"/>
    </xf>
    <xf numFmtId="0" fontId="55" fillId="9" borderId="16" xfId="0" applyFont="1" applyFill="1" applyBorder="1" applyAlignment="1">
      <alignment horizontal="center"/>
    </xf>
    <xf numFmtId="1" fontId="55" fillId="9" borderId="24" xfId="0" applyNumberFormat="1" applyFont="1" applyFill="1" applyBorder="1" applyAlignment="1">
      <alignment horizontal="center"/>
    </xf>
    <xf numFmtId="1" fontId="55" fillId="9" borderId="19" xfId="0" applyNumberFormat="1" applyFont="1" applyFill="1" applyBorder="1" applyAlignment="1">
      <alignment horizontal="center"/>
    </xf>
    <xf numFmtId="0" fontId="60" fillId="9" borderId="16" xfId="0" applyFont="1" applyFill="1" applyBorder="1" applyAlignment="1">
      <alignment horizontal="center"/>
    </xf>
    <xf numFmtId="0" fontId="0" fillId="0" borderId="30" xfId="0" applyBorder="1" applyProtection="1">
      <protection locked="0"/>
    </xf>
    <xf numFmtId="0" fontId="55" fillId="0" borderId="30" xfId="0" applyFont="1" applyBorder="1" applyAlignment="1" applyProtection="1">
      <alignment horizontal="center"/>
      <protection locked="0"/>
    </xf>
    <xf numFmtId="0" fontId="0" fillId="0" borderId="26" xfId="0" applyBorder="1" applyProtection="1">
      <protection locked="0"/>
    </xf>
    <xf numFmtId="0" fontId="55" fillId="0" borderId="26" xfId="0" applyFont="1" applyBorder="1" applyAlignment="1" applyProtection="1">
      <alignment horizontal="center"/>
      <protection locked="0"/>
    </xf>
    <xf numFmtId="2" fontId="0" fillId="0" borderId="30" xfId="0" applyNumberFormat="1" applyBorder="1" applyAlignment="1" applyProtection="1">
      <alignment horizontal="center"/>
      <protection locked="0"/>
    </xf>
    <xf numFmtId="1" fontId="0" fillId="0" borderId="30" xfId="0" applyNumberFormat="1" applyBorder="1" applyAlignment="1" applyProtection="1">
      <alignment horizontal="right"/>
      <protection locked="0"/>
    </xf>
    <xf numFmtId="2" fontId="0" fillId="0" borderId="30" xfId="0" applyNumberFormat="1" applyBorder="1" applyAlignment="1" applyProtection="1">
      <alignment horizontal="left"/>
      <protection locked="0"/>
    </xf>
    <xf numFmtId="2" fontId="0" fillId="0" borderId="30" xfId="0" applyNumberFormat="1" applyBorder="1" applyAlignment="1" applyProtection="1">
      <alignment horizontal="right"/>
      <protection locked="0"/>
    </xf>
    <xf numFmtId="2" fontId="0" fillId="0" borderId="44" xfId="0" applyNumberFormat="1" applyBorder="1" applyAlignment="1" applyProtection="1">
      <alignment horizontal="left"/>
      <protection locked="0"/>
    </xf>
    <xf numFmtId="2" fontId="0" fillId="0" borderId="26" xfId="0" applyNumberFormat="1" applyBorder="1" applyAlignment="1" applyProtection="1">
      <alignment horizontal="center"/>
      <protection locked="0"/>
    </xf>
    <xf numFmtId="1" fontId="0" fillId="0" borderId="26" xfId="0" applyNumberFormat="1" applyBorder="1" applyAlignment="1" applyProtection="1">
      <alignment horizontal="right"/>
      <protection locked="0"/>
    </xf>
    <xf numFmtId="0" fontId="55" fillId="0" borderId="26" xfId="0" applyFont="1" applyBorder="1" applyProtection="1">
      <protection locked="0"/>
    </xf>
    <xf numFmtId="2" fontId="0" fillId="0" borderId="26" xfId="0" applyNumberFormat="1" applyBorder="1" applyAlignment="1" applyProtection="1">
      <alignment horizontal="left"/>
      <protection locked="0"/>
    </xf>
    <xf numFmtId="2" fontId="0" fillId="0" borderId="26" xfId="0" applyNumberFormat="1" applyBorder="1" applyAlignment="1" applyProtection="1">
      <alignment horizontal="right"/>
      <protection locked="0"/>
    </xf>
    <xf numFmtId="2" fontId="0" fillId="0" borderId="8" xfId="0" applyNumberFormat="1" applyBorder="1" applyAlignment="1" applyProtection="1">
      <alignment horizontal="left"/>
      <protection locked="0"/>
    </xf>
    <xf numFmtId="0" fontId="60" fillId="9" borderId="28" xfId="0" applyFont="1" applyFill="1" applyBorder="1" applyAlignment="1">
      <alignment horizontal="center"/>
    </xf>
    <xf numFmtId="0" fontId="0" fillId="0" borderId="14" xfId="0" applyBorder="1" applyProtection="1">
      <protection locked="0"/>
    </xf>
    <xf numFmtId="1" fontId="55" fillId="9" borderId="14" xfId="0" applyNumberFormat="1" applyFont="1" applyFill="1" applyBorder="1" applyAlignment="1">
      <alignment horizontal="center"/>
    </xf>
    <xf numFmtId="2" fontId="0" fillId="0" borderId="14" xfId="0" applyNumberFormat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right"/>
      <protection locked="0"/>
    </xf>
    <xf numFmtId="0" fontId="55" fillId="0" borderId="14" xfId="0" applyFont="1" applyBorder="1" applyAlignment="1" applyProtection="1">
      <alignment horizontal="center"/>
      <protection locked="0"/>
    </xf>
    <xf numFmtId="2" fontId="0" fillId="0" borderId="14" xfId="0" applyNumberFormat="1" applyBorder="1" applyAlignment="1" applyProtection="1">
      <alignment horizontal="left"/>
      <protection locked="0"/>
    </xf>
    <xf numFmtId="2" fontId="0" fillId="0" borderId="14" xfId="0" applyNumberFormat="1" applyBorder="1" applyAlignment="1" applyProtection="1">
      <alignment horizontal="right"/>
      <protection locked="0"/>
    </xf>
    <xf numFmtId="2" fontId="0" fillId="0" borderId="13" xfId="0" applyNumberFormat="1" applyBorder="1" applyAlignment="1" applyProtection="1">
      <alignment horizontal="left"/>
      <protection locked="0"/>
    </xf>
    <xf numFmtId="2" fontId="0" fillId="0" borderId="26" xfId="0" applyNumberFormat="1" applyBorder="1" applyProtection="1">
      <protection locked="0"/>
    </xf>
    <xf numFmtId="1" fontId="0" fillId="0" borderId="30" xfId="0" applyNumberFormat="1" applyBorder="1" applyAlignment="1" applyProtection="1">
      <alignment horizontal="center"/>
      <protection locked="0"/>
    </xf>
    <xf numFmtId="2" fontId="0" fillId="0" borderId="44" xfId="0" applyNumberFormat="1" applyBorder="1" applyAlignment="1" applyProtection="1">
      <alignment horizontal="center"/>
      <protection locked="0"/>
    </xf>
    <xf numFmtId="1" fontId="0" fillId="0" borderId="26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2" fontId="0" fillId="0" borderId="13" xfId="0" applyNumberFormat="1" applyBorder="1" applyAlignment="1" applyProtection="1">
      <alignment horizontal="center"/>
      <protection locked="0"/>
    </xf>
    <xf numFmtId="0" fontId="40" fillId="3" borderId="30" xfId="0" applyFont="1" applyFill="1" applyBorder="1" applyAlignment="1">
      <alignment horizontal="center" vertical="center"/>
    </xf>
    <xf numFmtId="0" fontId="38" fillId="5" borderId="3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6" fillId="0" borderId="47" xfId="0" applyFont="1" applyBorder="1" applyAlignment="1">
      <alignment horizontal="center" vertical="center"/>
    </xf>
    <xf numFmtId="0" fontId="36" fillId="0" borderId="40" xfId="0" applyFont="1" applyBorder="1" applyAlignment="1">
      <alignment horizontal="left" vertical="center"/>
    </xf>
    <xf numFmtId="0" fontId="36" fillId="0" borderId="16" xfId="0" applyFont="1" applyBorder="1" applyAlignment="1">
      <alignment horizontal="left" vertical="center"/>
    </xf>
    <xf numFmtId="0" fontId="36" fillId="0" borderId="5" xfId="0" applyFont="1" applyBorder="1" applyAlignment="1">
      <alignment horizontal="left" vertical="center"/>
    </xf>
    <xf numFmtId="0" fontId="36" fillId="0" borderId="43" xfId="0" applyFont="1" applyBorder="1" applyAlignment="1">
      <alignment horizontal="left" vertical="center"/>
    </xf>
    <xf numFmtId="0" fontId="36" fillId="0" borderId="49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6" fillId="0" borderId="50" xfId="0" applyFont="1" applyBorder="1" applyAlignment="1">
      <alignment horizontal="left" vertical="center"/>
    </xf>
    <xf numFmtId="0" fontId="39" fillId="3" borderId="3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0" fontId="0" fillId="0" borderId="44" xfId="0" applyNumberFormat="1" applyBorder="1"/>
    <xf numFmtId="0" fontId="0" fillId="0" borderId="43" xfId="0" applyBorder="1"/>
    <xf numFmtId="167" fontId="0" fillId="0" borderId="44" xfId="0" applyNumberFormat="1" applyBorder="1" applyAlignment="1">
      <alignment horizontal="right"/>
    </xf>
    <xf numFmtId="0" fontId="0" fillId="0" borderId="27" xfId="0" applyBorder="1"/>
    <xf numFmtId="0" fontId="0" fillId="0" borderId="26" xfId="0" applyBorder="1"/>
    <xf numFmtId="167" fontId="0" fillId="0" borderId="8" xfId="0" applyNumberFormat="1" applyBorder="1" applyAlignment="1">
      <alignment horizontal="right"/>
    </xf>
    <xf numFmtId="167" fontId="0" fillId="0" borderId="0" xfId="0" applyNumberFormat="1" applyAlignment="1">
      <alignment horizontal="right"/>
    </xf>
    <xf numFmtId="0" fontId="61" fillId="0" borderId="0" xfId="0" applyFont="1"/>
    <xf numFmtId="0" fontId="61" fillId="0" borderId="0" xfId="0" applyFont="1" applyAlignment="1">
      <alignment horizontal="left" vertical="center"/>
    </xf>
    <xf numFmtId="1" fontId="61" fillId="0" borderId="0" xfId="0" applyNumberFormat="1" applyFont="1" applyAlignment="1">
      <alignment horizontal="right"/>
    </xf>
    <xf numFmtId="0" fontId="55" fillId="0" borderId="0" xfId="0" applyFont="1" applyAlignment="1">
      <alignment vertical="center"/>
    </xf>
    <xf numFmtId="0" fontId="0" fillId="0" borderId="0" xfId="0" applyAlignment="1">
      <alignment horizontal="right"/>
    </xf>
    <xf numFmtId="0" fontId="55" fillId="0" borderId="0" xfId="0" applyFont="1" applyAlignment="1">
      <alignment horizontal="center" vertical="center"/>
    </xf>
    <xf numFmtId="0" fontId="74" fillId="0" borderId="7" xfId="0" applyFont="1" applyBorder="1" applyAlignment="1">
      <alignment vertical="top" wrapText="1"/>
    </xf>
    <xf numFmtId="0" fontId="74" fillId="0" borderId="8" xfId="0" applyFont="1" applyBorder="1" applyAlignment="1">
      <alignment vertical="top" wrapText="1"/>
    </xf>
    <xf numFmtId="0" fontId="75" fillId="0" borderId="23" xfId="0" applyFont="1" applyBorder="1" applyAlignment="1">
      <alignment vertical="center" wrapText="1"/>
    </xf>
    <xf numFmtId="0" fontId="76" fillId="0" borderId="13" xfId="0" applyFont="1" applyBorder="1" applyAlignment="1">
      <alignment horizontal="center" vertical="center" wrapText="1"/>
    </xf>
    <xf numFmtId="0" fontId="76" fillId="0" borderId="17" xfId="0" applyFont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2" fontId="77" fillId="7" borderId="26" xfId="0" applyNumberFormat="1" applyFont="1" applyFill="1" applyBorder="1" applyAlignment="1" applyProtection="1">
      <alignment horizontal="center"/>
      <protection locked="0"/>
    </xf>
    <xf numFmtId="2" fontId="77" fillId="7" borderId="26" xfId="0" applyNumberFormat="1" applyFont="1" applyFill="1" applyBorder="1" applyAlignment="1">
      <alignment horizontal="center"/>
    </xf>
    <xf numFmtId="2" fontId="77" fillId="7" borderId="30" xfId="0" applyNumberFormat="1" applyFont="1" applyFill="1" applyBorder="1" applyAlignment="1">
      <alignment horizontal="center"/>
    </xf>
    <xf numFmtId="1" fontId="77" fillId="7" borderId="24" xfId="0" applyNumberFormat="1" applyFont="1" applyFill="1" applyBorder="1" applyAlignment="1" applyProtection="1">
      <alignment horizontal="center"/>
      <protection locked="0"/>
    </xf>
    <xf numFmtId="0" fontId="77" fillId="7" borderId="24" xfId="0" applyFont="1" applyFill="1" applyBorder="1" applyAlignment="1" applyProtection="1">
      <alignment horizontal="center"/>
      <protection locked="0"/>
    </xf>
    <xf numFmtId="1" fontId="77" fillId="7" borderId="30" xfId="0" applyNumberFormat="1" applyFont="1" applyFill="1" applyBorder="1" applyAlignment="1" applyProtection="1">
      <alignment horizontal="center"/>
      <protection locked="0"/>
    </xf>
    <xf numFmtId="1" fontId="77" fillId="7" borderId="26" xfId="0" applyNumberFormat="1" applyFont="1" applyFill="1" applyBorder="1" applyAlignment="1" applyProtection="1">
      <alignment horizontal="center"/>
      <protection locked="0"/>
    </xf>
    <xf numFmtId="2" fontId="77" fillId="7" borderId="24" xfId="0" applyNumberFormat="1" applyFont="1" applyFill="1" applyBorder="1" applyAlignment="1">
      <alignment horizontal="center"/>
    </xf>
    <xf numFmtId="17" fontId="77" fillId="0" borderId="26" xfId="0" applyNumberFormat="1" applyFont="1" applyBorder="1" applyAlignment="1">
      <alignment horizontal="center"/>
    </xf>
    <xf numFmtId="1" fontId="77" fillId="7" borderId="24" xfId="0" applyNumberFormat="1" applyFont="1" applyFill="1" applyBorder="1" applyAlignment="1">
      <alignment horizontal="center"/>
    </xf>
    <xf numFmtId="0" fontId="77" fillId="7" borderId="30" xfId="0" applyFont="1" applyFill="1" applyBorder="1" applyAlignment="1" applyProtection="1">
      <alignment horizontal="center"/>
      <protection locked="0"/>
    </xf>
    <xf numFmtId="2" fontId="77" fillId="14" borderId="44" xfId="0" applyNumberFormat="1" applyFont="1" applyFill="1" applyBorder="1" applyAlignment="1" applyProtection="1">
      <alignment horizontal="center"/>
      <protection locked="0"/>
    </xf>
    <xf numFmtId="2" fontId="77" fillId="14" borderId="26" xfId="0" applyNumberFormat="1" applyFont="1" applyFill="1" applyBorder="1" applyAlignment="1" applyProtection="1">
      <alignment horizontal="center"/>
      <protection locked="0"/>
    </xf>
    <xf numFmtId="0" fontId="77" fillId="7" borderId="26" xfId="0" applyFont="1" applyFill="1" applyBorder="1" applyAlignment="1" applyProtection="1">
      <alignment horizontal="center"/>
      <protection locked="0"/>
    </xf>
    <xf numFmtId="2" fontId="77" fillId="14" borderId="8" xfId="0" applyNumberFormat="1" applyFont="1" applyFill="1" applyBorder="1" applyAlignment="1" applyProtection="1">
      <alignment horizontal="center"/>
      <protection locked="0"/>
    </xf>
    <xf numFmtId="17" fontId="77" fillId="0" borderId="30" xfId="0" applyNumberFormat="1" applyFont="1" applyBorder="1" applyAlignment="1">
      <alignment horizontal="center"/>
    </xf>
    <xf numFmtId="0" fontId="77" fillId="0" borderId="30" xfId="0" applyFont="1" applyBorder="1" applyAlignment="1">
      <alignment horizontal="center"/>
    </xf>
    <xf numFmtId="16" fontId="77" fillId="0" borderId="30" xfId="0" applyNumberFormat="1" applyFont="1" applyBorder="1" applyAlignment="1">
      <alignment horizontal="center"/>
    </xf>
    <xf numFmtId="1" fontId="77" fillId="7" borderId="30" xfId="0" applyNumberFormat="1" applyFont="1" applyFill="1" applyBorder="1" applyAlignment="1">
      <alignment horizontal="center"/>
    </xf>
    <xf numFmtId="17" fontId="77" fillId="11" borderId="30" xfId="0" applyNumberFormat="1" applyFont="1" applyFill="1" applyBorder="1" applyAlignment="1">
      <alignment horizontal="center"/>
    </xf>
    <xf numFmtId="17" fontId="77" fillId="0" borderId="30" xfId="0" applyNumberFormat="1" applyFont="1" applyBorder="1" applyAlignment="1">
      <alignment horizontal="center" wrapText="1"/>
    </xf>
    <xf numFmtId="16" fontId="77" fillId="11" borderId="30" xfId="0" applyNumberFormat="1" applyFont="1" applyFill="1" applyBorder="1" applyAlignment="1">
      <alignment horizontal="center"/>
    </xf>
    <xf numFmtId="17" fontId="77" fillId="11" borderId="30" xfId="0" applyNumberFormat="1" applyFont="1" applyFill="1" applyBorder="1" applyAlignment="1">
      <alignment horizontal="center" wrapText="1"/>
    </xf>
    <xf numFmtId="0" fontId="60" fillId="9" borderId="52" xfId="0" applyFont="1" applyFill="1" applyBorder="1" applyAlignment="1">
      <alignment horizontal="center"/>
    </xf>
    <xf numFmtId="17" fontId="77" fillId="0" borderId="24" xfId="0" applyNumberFormat="1" applyFont="1" applyBorder="1" applyAlignment="1">
      <alignment horizontal="center"/>
    </xf>
    <xf numFmtId="0" fontId="77" fillId="0" borderId="24" xfId="0" applyFont="1" applyBorder="1" applyAlignment="1">
      <alignment horizontal="center"/>
    </xf>
    <xf numFmtId="16" fontId="77" fillId="0" borderId="24" xfId="0" applyNumberFormat="1" applyFont="1" applyBorder="1" applyAlignment="1">
      <alignment horizontal="center"/>
    </xf>
    <xf numFmtId="0" fontId="77" fillId="11" borderId="24" xfId="0" applyFont="1" applyFill="1" applyBorder="1" applyAlignment="1">
      <alignment horizontal="center"/>
    </xf>
    <xf numFmtId="0" fontId="77" fillId="11" borderId="17" xfId="0" applyFont="1" applyFill="1" applyBorder="1" applyAlignment="1">
      <alignment horizontal="center"/>
    </xf>
    <xf numFmtId="0" fontId="77" fillId="0" borderId="26" xfId="0" applyFont="1" applyBorder="1" applyAlignment="1">
      <alignment horizontal="center"/>
    </xf>
    <xf numFmtId="17" fontId="77" fillId="11" borderId="24" xfId="0" applyNumberFormat="1" applyFont="1" applyFill="1" applyBorder="1" applyAlignment="1">
      <alignment horizontal="center"/>
    </xf>
    <xf numFmtId="0" fontId="77" fillId="11" borderId="44" xfId="0" applyFont="1" applyFill="1" applyBorder="1" applyAlignment="1">
      <alignment horizontal="center"/>
    </xf>
    <xf numFmtId="16" fontId="77" fillId="11" borderId="24" xfId="0" applyNumberFormat="1" applyFont="1" applyFill="1" applyBorder="1" applyAlignment="1">
      <alignment horizontal="center"/>
    </xf>
    <xf numFmtId="17" fontId="77" fillId="11" borderId="26" xfId="0" applyNumberFormat="1" applyFont="1" applyFill="1" applyBorder="1" applyAlignment="1">
      <alignment horizontal="center"/>
    </xf>
    <xf numFmtId="17" fontId="77" fillId="0" borderId="24" xfId="0" applyNumberFormat="1" applyFont="1" applyBorder="1" applyAlignment="1">
      <alignment horizontal="center" wrapText="1"/>
    </xf>
    <xf numFmtId="0" fontId="77" fillId="11" borderId="17" xfId="0" applyFont="1" applyFill="1" applyBorder="1" applyAlignment="1">
      <alignment horizontal="center" wrapText="1"/>
    </xf>
    <xf numFmtId="0" fontId="77" fillId="0" borderId="24" xfId="0" applyFont="1" applyBorder="1" applyAlignment="1" applyProtection="1">
      <alignment horizontal="center"/>
      <protection locked="0"/>
    </xf>
    <xf numFmtId="2" fontId="77" fillId="7" borderId="8" xfId="0" applyNumberFormat="1" applyFont="1" applyFill="1" applyBorder="1" applyAlignment="1" applyProtection="1">
      <alignment horizontal="center"/>
      <protection locked="0"/>
    </xf>
    <xf numFmtId="2" fontId="77" fillId="7" borderId="44" xfId="0" applyNumberFormat="1" applyFont="1" applyFill="1" applyBorder="1" applyAlignment="1" applyProtection="1">
      <alignment horizontal="center"/>
      <protection locked="0"/>
    </xf>
    <xf numFmtId="0" fontId="77" fillId="0" borderId="30" xfId="0" applyFont="1" applyBorder="1" applyAlignment="1" applyProtection="1">
      <alignment horizontal="center"/>
      <protection locked="0"/>
    </xf>
    <xf numFmtId="0" fontId="77" fillId="0" borderId="26" xfId="0" applyFont="1" applyBorder="1" applyAlignment="1" applyProtection="1">
      <alignment horizontal="center"/>
      <protection locked="0"/>
    </xf>
    <xf numFmtId="0" fontId="77" fillId="0" borderId="17" xfId="0" applyFont="1" applyBorder="1" applyAlignment="1">
      <alignment horizontal="center"/>
    </xf>
    <xf numFmtId="0" fontId="77" fillId="0" borderId="44" xfId="0" applyFont="1" applyBorder="1" applyAlignment="1">
      <alignment horizontal="center"/>
    </xf>
    <xf numFmtId="0" fontId="77" fillId="0" borderId="17" xfId="0" applyFont="1" applyBorder="1" applyAlignment="1">
      <alignment horizontal="center" wrapText="1"/>
    </xf>
    <xf numFmtId="17" fontId="77" fillId="0" borderId="17" xfId="0" applyNumberFormat="1" applyFont="1" applyBorder="1" applyAlignment="1">
      <alignment horizontal="center"/>
    </xf>
    <xf numFmtId="17" fontId="77" fillId="0" borderId="44" xfId="0" applyNumberFormat="1" applyFont="1" applyBorder="1" applyAlignment="1">
      <alignment horizontal="center"/>
    </xf>
    <xf numFmtId="16" fontId="77" fillId="0" borderId="26" xfId="0" applyNumberFormat="1" applyFont="1" applyBorder="1" applyAlignment="1">
      <alignment horizontal="center"/>
    </xf>
    <xf numFmtId="17" fontId="77" fillId="11" borderId="24" xfId="0" applyNumberFormat="1" applyFont="1" applyFill="1" applyBorder="1" applyAlignment="1">
      <alignment horizontal="center" wrapText="1"/>
    </xf>
    <xf numFmtId="0" fontId="66" fillId="5" borderId="57" xfId="0" applyFont="1" applyFill="1" applyBorder="1" applyAlignment="1">
      <alignment horizontal="center" vertical="center"/>
    </xf>
    <xf numFmtId="0" fontId="66" fillId="5" borderId="23" xfId="0" applyFont="1" applyFill="1" applyBorder="1" applyAlignment="1">
      <alignment horizontal="center" vertical="center"/>
    </xf>
    <xf numFmtId="0" fontId="50" fillId="0" borderId="0" xfId="0" applyFont="1" applyAlignment="1">
      <alignment horizontal="left"/>
    </xf>
    <xf numFmtId="0" fontId="78" fillId="0" borderId="0" xfId="0" applyFont="1" applyAlignment="1">
      <alignment horizontal="center"/>
    </xf>
    <xf numFmtId="0" fontId="78" fillId="0" borderId="0" xfId="0" applyFont="1"/>
    <xf numFmtId="0" fontId="80" fillId="0" borderId="0" xfId="0" applyFont="1" applyAlignment="1">
      <alignment horizontal="center"/>
    </xf>
    <xf numFmtId="0" fontId="80" fillId="0" borderId="30" xfId="0" applyFont="1" applyBorder="1" applyAlignment="1" applyProtection="1">
      <alignment horizontal="center" vertical="center"/>
      <protection locked="0"/>
    </xf>
    <xf numFmtId="3" fontId="80" fillId="0" borderId="33" xfId="0" applyNumberFormat="1" applyFont="1" applyBorder="1" applyAlignment="1" applyProtection="1">
      <alignment horizontal="center" vertical="center"/>
      <protection locked="0"/>
    </xf>
    <xf numFmtId="0" fontId="80" fillId="0" borderId="32" xfId="0" applyFont="1" applyBorder="1" applyAlignment="1">
      <alignment horizontal="center" vertical="center"/>
    </xf>
    <xf numFmtId="0" fontId="80" fillId="0" borderId="33" xfId="0" applyFont="1" applyBorder="1" applyAlignment="1">
      <alignment horizontal="center" vertical="center"/>
    </xf>
    <xf numFmtId="0" fontId="80" fillId="0" borderId="30" xfId="0" applyFont="1" applyBorder="1" applyAlignment="1">
      <alignment horizontal="center" vertical="center"/>
    </xf>
    <xf numFmtId="0" fontId="80" fillId="0" borderId="0" xfId="0" applyFont="1" applyAlignment="1">
      <alignment horizontal="left"/>
    </xf>
    <xf numFmtId="0" fontId="80" fillId="0" borderId="0" xfId="0" applyFont="1" applyAlignment="1">
      <alignment horizontal="right"/>
    </xf>
    <xf numFmtId="0" fontId="66" fillId="5" borderId="42" xfId="0" applyFont="1" applyFill="1" applyBorder="1" applyAlignment="1">
      <alignment horizontal="center" vertical="center"/>
    </xf>
    <xf numFmtId="0" fontId="57" fillId="17" borderId="37" xfId="0" applyFont="1" applyFill="1" applyBorder="1" applyProtection="1">
      <protection locked="0"/>
    </xf>
    <xf numFmtId="0" fontId="58" fillId="17" borderId="37" xfId="0" applyFont="1" applyFill="1" applyBorder="1"/>
    <xf numFmtId="165" fontId="57" fillId="17" borderId="37" xfId="0" applyNumberFormat="1" applyFont="1" applyFill="1" applyBorder="1" applyProtection="1">
      <protection locked="0"/>
    </xf>
    <xf numFmtId="0" fontId="57" fillId="17" borderId="37" xfId="0" applyFont="1" applyFill="1" applyBorder="1" applyAlignment="1" applyProtection="1">
      <alignment horizontal="right"/>
      <protection locked="0"/>
    </xf>
    <xf numFmtId="0" fontId="58" fillId="15" borderId="37" xfId="0" applyFont="1" applyFill="1" applyBorder="1" applyProtection="1">
      <protection locked="0"/>
    </xf>
    <xf numFmtId="0" fontId="0" fillId="15" borderId="37" xfId="0" applyFill="1" applyBorder="1"/>
    <xf numFmtId="0" fontId="59" fillId="15" borderId="37" xfId="0" applyFont="1" applyFill="1" applyBorder="1" applyProtection="1">
      <protection locked="0"/>
    </xf>
    <xf numFmtId="0" fontId="8" fillId="15" borderId="37" xfId="0" applyFont="1" applyFill="1" applyBorder="1" applyProtection="1">
      <protection locked="0"/>
    </xf>
    <xf numFmtId="2" fontId="8" fillId="15" borderId="37" xfId="0" applyNumberFormat="1" applyFont="1" applyFill="1" applyBorder="1" applyAlignment="1" applyProtection="1">
      <alignment horizontal="right"/>
      <protection locked="0"/>
    </xf>
    <xf numFmtId="0" fontId="8" fillId="15" borderId="37" xfId="0" applyFont="1" applyFill="1" applyBorder="1" applyAlignment="1" applyProtection="1">
      <alignment horizontal="right"/>
      <protection locked="0"/>
    </xf>
    <xf numFmtId="166" fontId="8" fillId="15" borderId="38" xfId="0" applyNumberFormat="1" applyFont="1" applyFill="1" applyBorder="1" applyAlignment="1" applyProtection="1">
      <alignment horizontal="left"/>
      <protection locked="0"/>
    </xf>
    <xf numFmtId="0" fontId="58" fillId="17" borderId="0" xfId="0" applyFont="1" applyFill="1" applyProtection="1">
      <protection locked="0"/>
    </xf>
    <xf numFmtId="0" fontId="57" fillId="17" borderId="0" xfId="0" applyFont="1" applyFill="1" applyProtection="1">
      <protection locked="0"/>
    </xf>
    <xf numFmtId="0" fontId="58" fillId="17" borderId="0" xfId="0" applyFont="1" applyFill="1"/>
    <xf numFmtId="165" fontId="57" fillId="17" borderId="0" xfId="0" applyNumberFormat="1" applyFont="1" applyFill="1" applyProtection="1">
      <protection locked="0"/>
    </xf>
    <xf numFmtId="0" fontId="57" fillId="17" borderId="0" xfId="0" applyFont="1" applyFill="1" applyAlignment="1" applyProtection="1">
      <alignment horizontal="right"/>
      <protection locked="0"/>
    </xf>
    <xf numFmtId="0" fontId="58" fillId="15" borderId="0" xfId="0" applyFont="1" applyFill="1" applyProtection="1">
      <protection locked="0"/>
    </xf>
    <xf numFmtId="2" fontId="0" fillId="15" borderId="0" xfId="0" applyNumberFormat="1" applyFill="1" applyProtection="1">
      <protection locked="0"/>
    </xf>
    <xf numFmtId="0" fontId="8" fillId="15" borderId="0" xfId="0" applyFont="1" applyFill="1" applyProtection="1">
      <protection locked="0"/>
    </xf>
    <xf numFmtId="2" fontId="8" fillId="15" borderId="0" xfId="0" applyNumberFormat="1" applyFont="1" applyFill="1" applyAlignment="1" applyProtection="1">
      <alignment horizontal="right"/>
      <protection locked="0"/>
    </xf>
    <xf numFmtId="0" fontId="8" fillId="15" borderId="0" xfId="0" applyFont="1" applyFill="1" applyAlignment="1" applyProtection="1">
      <alignment horizontal="right"/>
      <protection locked="0"/>
    </xf>
    <xf numFmtId="0" fontId="59" fillId="15" borderId="0" xfId="0" applyFont="1" applyFill="1" applyProtection="1">
      <protection locked="0"/>
    </xf>
    <xf numFmtId="166" fontId="8" fillId="15" borderId="40" xfId="0" applyNumberFormat="1" applyFont="1" applyFill="1" applyBorder="1" applyAlignment="1" applyProtection="1">
      <alignment horizontal="left"/>
      <protection locked="0"/>
    </xf>
    <xf numFmtId="0" fontId="0" fillId="17" borderId="0" xfId="0" applyFill="1" applyProtection="1">
      <protection locked="0"/>
    </xf>
    <xf numFmtId="0" fontId="0" fillId="15" borderId="0" xfId="0" applyFill="1" applyProtection="1">
      <protection locked="0"/>
    </xf>
    <xf numFmtId="0" fontId="55" fillId="15" borderId="0" xfId="0" applyFont="1" applyFill="1"/>
    <xf numFmtId="165" fontId="0" fillId="15" borderId="0" xfId="0" applyNumberFormat="1" applyFill="1" applyProtection="1">
      <protection locked="0"/>
    </xf>
    <xf numFmtId="0" fontId="0" fillId="15" borderId="0" xfId="0" applyFill="1" applyAlignment="1" applyProtection="1">
      <alignment horizontal="right"/>
      <protection locked="0"/>
    </xf>
    <xf numFmtId="1" fontId="8" fillId="15" borderId="0" xfId="0" applyNumberFormat="1" applyFont="1" applyFill="1" applyProtection="1">
      <protection locked="0"/>
    </xf>
    <xf numFmtId="0" fontId="55" fillId="15" borderId="1" xfId="0" applyFont="1" applyFill="1" applyBorder="1" applyAlignment="1" applyProtection="1">
      <alignment horizontal="left"/>
      <protection locked="0"/>
    </xf>
    <xf numFmtId="0" fontId="55" fillId="15" borderId="1" xfId="0" applyFont="1" applyFill="1" applyBorder="1" applyProtection="1">
      <protection locked="0"/>
    </xf>
    <xf numFmtId="164" fontId="0" fillId="15" borderId="1" xfId="0" applyNumberFormat="1" applyFill="1" applyBorder="1" applyAlignment="1" applyProtection="1">
      <alignment horizontal="left"/>
      <protection locked="0"/>
    </xf>
    <xf numFmtId="0" fontId="8" fillId="15" borderId="1" xfId="0" applyFont="1" applyFill="1" applyBorder="1" applyProtection="1">
      <protection locked="0"/>
    </xf>
    <xf numFmtId="1" fontId="8" fillId="15" borderId="1" xfId="0" applyNumberFormat="1" applyFont="1" applyFill="1" applyBorder="1" applyProtection="1">
      <protection locked="0"/>
    </xf>
    <xf numFmtId="2" fontId="8" fillId="15" borderId="1" xfId="0" applyNumberFormat="1" applyFont="1" applyFill="1" applyBorder="1" applyAlignment="1" applyProtection="1">
      <alignment horizontal="right"/>
      <protection locked="0"/>
    </xf>
    <xf numFmtId="1" fontId="8" fillId="15" borderId="1" xfId="0" applyNumberFormat="1" applyFont="1" applyFill="1" applyBorder="1" applyAlignment="1" applyProtection="1">
      <alignment horizontal="right"/>
      <protection locked="0"/>
    </xf>
    <xf numFmtId="0" fontId="59" fillId="15" borderId="1" xfId="0" applyFont="1" applyFill="1" applyBorder="1" applyProtection="1">
      <protection locked="0"/>
    </xf>
    <xf numFmtId="166" fontId="8" fillId="15" borderId="6" xfId="0" applyNumberFormat="1" applyFont="1" applyFill="1" applyBorder="1" applyAlignment="1" applyProtection="1">
      <alignment horizontal="left"/>
      <protection locked="0"/>
    </xf>
    <xf numFmtId="0" fontId="55" fillId="17" borderId="21" xfId="0" applyFont="1" applyFill="1" applyBorder="1" applyAlignment="1">
      <alignment horizontal="center"/>
    </xf>
    <xf numFmtId="0" fontId="55" fillId="17" borderId="24" xfId="0" applyFont="1" applyFill="1" applyBorder="1" applyAlignment="1">
      <alignment horizontal="center"/>
    </xf>
    <xf numFmtId="0" fontId="55" fillId="17" borderId="19" xfId="0" applyFont="1" applyFill="1" applyBorder="1" applyAlignment="1">
      <alignment horizontal="center"/>
    </xf>
    <xf numFmtId="165" fontId="55" fillId="17" borderId="24" xfId="0" applyNumberFormat="1" applyFont="1" applyFill="1" applyBorder="1" applyAlignment="1">
      <alignment horizontal="center"/>
    </xf>
    <xf numFmtId="2" fontId="55" fillId="17" borderId="24" xfId="0" applyNumberFormat="1" applyFont="1" applyFill="1" applyBorder="1" applyAlignment="1">
      <alignment horizontal="center"/>
    </xf>
    <xf numFmtId="165" fontId="55" fillId="17" borderId="19" xfId="0" applyNumberFormat="1" applyFont="1" applyFill="1" applyBorder="1" applyAlignment="1">
      <alignment horizontal="center"/>
    </xf>
    <xf numFmtId="2" fontId="55" fillId="17" borderId="19" xfId="0" applyNumberFormat="1" applyFont="1" applyFill="1" applyBorder="1" applyAlignment="1">
      <alignment horizontal="center"/>
    </xf>
    <xf numFmtId="0" fontId="60" fillId="17" borderId="55" xfId="0" applyFont="1" applyFill="1" applyBorder="1" applyAlignment="1">
      <alignment horizontal="center"/>
    </xf>
    <xf numFmtId="0" fontId="60" fillId="17" borderId="53" xfId="0" applyFont="1" applyFill="1" applyBorder="1" applyAlignment="1">
      <alignment horizontal="center"/>
    </xf>
    <xf numFmtId="0" fontId="55" fillId="17" borderId="30" xfId="0" applyFont="1" applyFill="1" applyBorder="1" applyAlignment="1" applyProtection="1">
      <alignment horizontal="center"/>
      <protection locked="0"/>
    </xf>
    <xf numFmtId="0" fontId="55" fillId="17" borderId="26" xfId="0" applyFont="1" applyFill="1" applyBorder="1" applyAlignment="1" applyProtection="1">
      <alignment horizontal="center"/>
      <protection locked="0"/>
    </xf>
    <xf numFmtId="0" fontId="60" fillId="17" borderId="43" xfId="0" applyFont="1" applyFill="1" applyBorder="1" applyAlignment="1">
      <alignment horizontal="center"/>
    </xf>
    <xf numFmtId="0" fontId="60" fillId="17" borderId="27" xfId="0" applyFont="1" applyFill="1" applyBorder="1" applyAlignment="1">
      <alignment horizontal="center"/>
    </xf>
    <xf numFmtId="0" fontId="55" fillId="17" borderId="26" xfId="0" applyFont="1" applyFill="1" applyBorder="1" applyProtection="1">
      <protection locked="0"/>
    </xf>
    <xf numFmtId="0" fontId="55" fillId="17" borderId="30" xfId="0" applyFont="1" applyFill="1" applyBorder="1" applyProtection="1">
      <protection locked="0"/>
    </xf>
    <xf numFmtId="0" fontId="56" fillId="17" borderId="36" xfId="0" applyFont="1" applyFill="1" applyBorder="1" applyAlignment="1" applyProtection="1">
      <alignment horizontal="left"/>
      <protection locked="0"/>
    </xf>
    <xf numFmtId="0" fontId="56" fillId="17" borderId="39" xfId="0" applyFont="1" applyFill="1" applyBorder="1" applyAlignment="1" applyProtection="1">
      <alignment horizontal="left"/>
      <protection locked="0"/>
    </xf>
    <xf numFmtId="0" fontId="55" fillId="17" borderId="39" xfId="0" applyFont="1" applyFill="1" applyBorder="1" applyAlignment="1" applyProtection="1">
      <alignment horizontal="left"/>
      <protection locked="0"/>
    </xf>
    <xf numFmtId="0" fontId="55" fillId="17" borderId="45" xfId="0" applyFont="1" applyFill="1" applyBorder="1" applyAlignment="1" applyProtection="1">
      <alignment horizontal="left"/>
      <protection locked="0"/>
    </xf>
    <xf numFmtId="0" fontId="60" fillId="17" borderId="56" xfId="0" applyFont="1" applyFill="1" applyBorder="1" applyAlignment="1">
      <alignment horizontal="center"/>
    </xf>
    <xf numFmtId="0" fontId="86" fillId="16" borderId="32" xfId="0" applyFont="1" applyFill="1" applyBorder="1" applyAlignment="1">
      <alignment horizontal="center" vertical="center"/>
    </xf>
    <xf numFmtId="0" fontId="86" fillId="16" borderId="34" xfId="0" applyFont="1" applyFill="1" applyBorder="1" applyAlignment="1">
      <alignment horizontal="center" vertical="center"/>
    </xf>
    <xf numFmtId="0" fontId="86" fillId="16" borderId="33" xfId="0" applyFont="1" applyFill="1" applyBorder="1" applyAlignment="1">
      <alignment horizontal="center" vertical="center"/>
    </xf>
    <xf numFmtId="0" fontId="80" fillId="16" borderId="32" xfId="0" applyFont="1" applyFill="1" applyBorder="1" applyAlignment="1">
      <alignment horizontal="center" vertical="center"/>
    </xf>
    <xf numFmtId="0" fontId="80" fillId="16" borderId="34" xfId="0" applyFont="1" applyFill="1" applyBorder="1" applyAlignment="1">
      <alignment horizontal="center" vertical="center"/>
    </xf>
    <xf numFmtId="0" fontId="80" fillId="16" borderId="33" xfId="0" applyFont="1" applyFill="1" applyBorder="1" applyAlignment="1">
      <alignment horizontal="center" vertical="center"/>
    </xf>
    <xf numFmtId="0" fontId="87" fillId="10" borderId="30" xfId="0" applyFont="1" applyFill="1" applyBorder="1" applyAlignment="1">
      <alignment horizontal="center" vertical="center"/>
    </xf>
    <xf numFmtId="0" fontId="83" fillId="10" borderId="30" xfId="0" applyFont="1" applyFill="1" applyBorder="1" applyAlignment="1">
      <alignment horizontal="center" vertical="center"/>
    </xf>
    <xf numFmtId="0" fontId="78" fillId="0" borderId="24" xfId="0" applyFont="1" applyBorder="1" applyAlignment="1">
      <alignment horizontal="center"/>
    </xf>
    <xf numFmtId="0" fontId="78" fillId="0" borderId="26" xfId="0" applyFont="1" applyBorder="1" applyAlignment="1">
      <alignment horizontal="center"/>
    </xf>
    <xf numFmtId="0" fontId="78" fillId="0" borderId="47" xfId="0" applyFont="1" applyBorder="1" applyAlignment="1">
      <alignment horizontal="center"/>
    </xf>
    <xf numFmtId="0" fontId="89" fillId="0" borderId="0" xfId="0" applyFont="1" applyAlignment="1">
      <alignment horizontal="center"/>
    </xf>
    <xf numFmtId="0" fontId="89" fillId="0" borderId="0" xfId="0" applyFont="1"/>
    <xf numFmtId="0" fontId="79" fillId="15" borderId="30" xfId="0" applyFont="1" applyFill="1" applyBorder="1" applyAlignment="1">
      <alignment horizontal="center" vertical="center"/>
    </xf>
    <xf numFmtId="0" fontId="90" fillId="0" borderId="0" xfId="0" applyFont="1" applyAlignment="1">
      <alignment horizontal="center"/>
    </xf>
    <xf numFmtId="0" fontId="78" fillId="15" borderId="32" xfId="0" applyFont="1" applyFill="1" applyBorder="1" applyAlignment="1">
      <alignment horizontal="center" vertical="center"/>
    </xf>
    <xf numFmtId="0" fontId="90" fillId="0" borderId="0" xfId="0" applyFont="1"/>
    <xf numFmtId="0" fontId="79" fillId="15" borderId="19" xfId="0" applyFont="1" applyFill="1" applyBorder="1" applyAlignment="1">
      <alignment horizontal="center" vertical="center"/>
    </xf>
    <xf numFmtId="0" fontId="80" fillId="15" borderId="30" xfId="0" applyFont="1" applyFill="1" applyBorder="1" applyAlignment="1">
      <alignment horizontal="center" vertical="center"/>
    </xf>
    <xf numFmtId="0" fontId="81" fillId="15" borderId="32" xfId="0" applyFont="1" applyFill="1" applyBorder="1" applyAlignment="1">
      <alignment horizontal="center" vertical="center"/>
    </xf>
    <xf numFmtId="0" fontId="81" fillId="15" borderId="30" xfId="0" applyFont="1" applyFill="1" applyBorder="1" applyAlignment="1">
      <alignment horizontal="center" vertical="center"/>
    </xf>
    <xf numFmtId="0" fontId="82" fillId="15" borderId="30" xfId="0" applyFont="1" applyFill="1" applyBorder="1" applyAlignment="1">
      <alignment horizontal="center" vertical="center"/>
    </xf>
    <xf numFmtId="0" fontId="78" fillId="0" borderId="34" xfId="0" applyFont="1" applyBorder="1" applyAlignment="1" applyProtection="1">
      <alignment horizontal="center" vertical="center"/>
      <protection locked="0"/>
    </xf>
    <xf numFmtId="0" fontId="78" fillId="0" borderId="34" xfId="0" applyFont="1" applyBorder="1" applyAlignment="1">
      <alignment horizontal="center" vertical="center"/>
    </xf>
    <xf numFmtId="0" fontId="78" fillId="16" borderId="32" xfId="0" applyFont="1" applyFill="1" applyBorder="1" applyAlignment="1">
      <alignment horizontal="center" vertical="center"/>
    </xf>
    <xf numFmtId="0" fontId="78" fillId="16" borderId="34" xfId="0" applyFont="1" applyFill="1" applyBorder="1" applyAlignment="1">
      <alignment horizontal="center" vertical="center"/>
    </xf>
    <xf numFmtId="0" fontId="78" fillId="16" borderId="33" xfId="0" applyFont="1" applyFill="1" applyBorder="1" applyAlignment="1">
      <alignment horizontal="center" vertical="center"/>
    </xf>
    <xf numFmtId="0" fontId="78" fillId="0" borderId="32" xfId="0" applyFont="1" applyBorder="1" applyAlignment="1">
      <alignment horizontal="center" vertical="center"/>
    </xf>
    <xf numFmtId="0" fontId="78" fillId="0" borderId="33" xfId="0" applyFont="1" applyBorder="1" applyAlignment="1">
      <alignment horizontal="center" vertical="center"/>
    </xf>
    <xf numFmtId="3" fontId="80" fillId="0" borderId="30" xfId="0" applyNumberFormat="1" applyFont="1" applyBorder="1" applyAlignment="1" applyProtection="1">
      <alignment horizontal="center" vertical="center"/>
      <protection locked="0"/>
    </xf>
    <xf numFmtId="0" fontId="91" fillId="10" borderId="46" xfId="0" applyFont="1" applyFill="1" applyBorder="1" applyAlignment="1">
      <alignment horizontal="center" vertical="center"/>
    </xf>
    <xf numFmtId="0" fontId="91" fillId="10" borderId="47" xfId="0" applyFont="1" applyFill="1" applyBorder="1"/>
    <xf numFmtId="0" fontId="91" fillId="10" borderId="48" xfId="0" applyFont="1" applyFill="1" applyBorder="1"/>
    <xf numFmtId="0" fontId="0" fillId="18" borderId="14" xfId="0" applyFill="1" applyBorder="1" applyAlignment="1">
      <alignment horizontal="center" vertical="center"/>
    </xf>
    <xf numFmtId="0" fontId="0" fillId="18" borderId="14" xfId="0" applyFill="1" applyBorder="1"/>
    <xf numFmtId="0" fontId="0" fillId="18" borderId="30" xfId="0" applyFill="1" applyBorder="1" applyAlignment="1">
      <alignment horizontal="center" vertical="center"/>
    </xf>
    <xf numFmtId="0" fontId="0" fillId="18" borderId="30" xfId="0" applyFill="1" applyBorder="1"/>
    <xf numFmtId="1" fontId="0" fillId="18" borderId="30" xfId="0" applyNumberFormat="1" applyFill="1" applyBorder="1"/>
    <xf numFmtId="0" fontId="0" fillId="0" borderId="36" xfId="0" applyBorder="1" applyProtection="1"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40" xfId="0" applyBorder="1" applyProtection="1">
      <protection locked="0"/>
    </xf>
    <xf numFmtId="0" fontId="31" fillId="0" borderId="39" xfId="0" applyFont="1" applyBorder="1"/>
    <xf numFmtId="14" fontId="23" fillId="0" borderId="0" xfId="0" applyNumberFormat="1" applyFont="1"/>
    <xf numFmtId="0" fontId="0" fillId="0" borderId="40" xfId="0" applyBorder="1"/>
    <xf numFmtId="0" fontId="39" fillId="0" borderId="0" xfId="0" applyFont="1"/>
    <xf numFmtId="0" fontId="64" fillId="0" borderId="3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8" borderId="28" xfId="0" applyFill="1" applyBorder="1" applyAlignment="1">
      <alignment horizontal="center" vertical="center"/>
    </xf>
    <xf numFmtId="1" fontId="0" fillId="18" borderId="13" xfId="0" applyNumberFormat="1" applyFill="1" applyBorder="1"/>
    <xf numFmtId="0" fontId="0" fillId="18" borderId="43" xfId="0" applyFill="1" applyBorder="1" applyAlignment="1">
      <alignment horizontal="center" vertical="center"/>
    </xf>
    <xf numFmtId="0" fontId="0" fillId="18" borderId="44" xfId="0" applyFill="1" applyBorder="1"/>
    <xf numFmtId="0" fontId="0" fillId="18" borderId="27" xfId="0" applyFill="1" applyBorder="1" applyAlignment="1">
      <alignment horizontal="center" vertical="center"/>
    </xf>
    <xf numFmtId="0" fontId="0" fillId="18" borderId="26" xfId="0" applyFill="1" applyBorder="1"/>
    <xf numFmtId="1" fontId="0" fillId="18" borderId="8" xfId="0" applyNumberFormat="1" applyFill="1" applyBorder="1"/>
    <xf numFmtId="0" fontId="0" fillId="18" borderId="13" xfId="0" applyFill="1" applyBorder="1"/>
    <xf numFmtId="168" fontId="0" fillId="0" borderId="44" xfId="0" applyNumberFormat="1" applyBorder="1"/>
    <xf numFmtId="1" fontId="0" fillId="18" borderId="44" xfId="0" applyNumberFormat="1" applyFill="1" applyBorder="1"/>
    <xf numFmtId="0" fontId="0" fillId="18" borderId="8" xfId="0" applyFill="1" applyBorder="1"/>
    <xf numFmtId="0" fontId="0" fillId="0" borderId="30" xfId="0" applyBorder="1" applyAlignment="1">
      <alignment horizontal="center" vertical="center"/>
    </xf>
    <xf numFmtId="169" fontId="0" fillId="0" borderId="44" xfId="0" applyNumberFormat="1" applyBorder="1"/>
    <xf numFmtId="0" fontId="66" fillId="5" borderId="19" xfId="0" applyFont="1" applyFill="1" applyBorder="1" applyAlignment="1">
      <alignment horizontal="center" vertical="center"/>
    </xf>
    <xf numFmtId="14" fontId="39" fillId="0" borderId="0" xfId="0" applyNumberFormat="1" applyFont="1" applyAlignment="1">
      <alignment horizontal="left"/>
    </xf>
    <xf numFmtId="0" fontId="55" fillId="5" borderId="23" xfId="0" applyFont="1" applyFill="1" applyBorder="1"/>
    <xf numFmtId="0" fontId="55" fillId="5" borderId="42" xfId="0" applyFont="1" applyFill="1" applyBorder="1"/>
    <xf numFmtId="21" fontId="55" fillId="5" borderId="57" xfId="0" applyNumberFormat="1" applyFont="1" applyFill="1" applyBorder="1" applyAlignment="1">
      <alignment horizontal="left"/>
    </xf>
    <xf numFmtId="0" fontId="0" fillId="0" borderId="16" xfId="0" applyBorder="1"/>
    <xf numFmtId="0" fontId="0" fillId="0" borderId="24" xfId="0" applyBorder="1"/>
    <xf numFmtId="168" fontId="0" fillId="0" borderId="17" xfId="0" applyNumberFormat="1" applyBorder="1"/>
    <xf numFmtId="21" fontId="55" fillId="5" borderId="57" xfId="0" applyNumberFormat="1" applyFont="1" applyFill="1" applyBorder="1" applyAlignment="1">
      <alignment horizontal="right"/>
    </xf>
    <xf numFmtId="0" fontId="0" fillId="0" borderId="24" xfId="0" applyBorder="1" applyAlignment="1">
      <alignment horizontal="center" vertical="center"/>
    </xf>
    <xf numFmtId="0" fontId="0" fillId="0" borderId="30" xfId="0" applyBorder="1"/>
    <xf numFmtId="0" fontId="36" fillId="0" borderId="27" xfId="0" applyFont="1" applyBorder="1" applyAlignment="1">
      <alignment horizontal="center" vertical="center"/>
    </xf>
    <xf numFmtId="0" fontId="80" fillId="0" borderId="16" xfId="0" applyFont="1" applyBorder="1" applyAlignment="1">
      <alignment horizontal="center"/>
    </xf>
    <xf numFmtId="0" fontId="80" fillId="0" borderId="27" xfId="0" applyFont="1" applyBorder="1" applyAlignment="1">
      <alignment horizontal="center"/>
    </xf>
    <xf numFmtId="0" fontId="80" fillId="0" borderId="17" xfId="0" applyFont="1" applyBorder="1" applyAlignment="1">
      <alignment horizontal="center"/>
    </xf>
    <xf numFmtId="0" fontId="80" fillId="0" borderId="8" xfId="0" applyFont="1" applyBorder="1" applyAlignment="1">
      <alignment horizontal="center"/>
    </xf>
    <xf numFmtId="0" fontId="80" fillId="0" borderId="46" xfId="0" applyFont="1" applyBorder="1" applyAlignment="1">
      <alignment horizontal="center"/>
    </xf>
    <xf numFmtId="0" fontId="80" fillId="0" borderId="48" xfId="0" applyFont="1" applyBorder="1" applyAlignment="1">
      <alignment horizontal="center"/>
    </xf>
    <xf numFmtId="0" fontId="37" fillId="0" borderId="46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0" fontId="78" fillId="0" borderId="16" xfId="0" applyFont="1" applyBorder="1" applyAlignment="1">
      <alignment horizontal="center"/>
    </xf>
    <xf numFmtId="0" fontId="36" fillId="0" borderId="17" xfId="0" applyFont="1" applyBorder="1" applyAlignment="1">
      <alignment horizontal="center" vertical="center"/>
    </xf>
    <xf numFmtId="0" fontId="78" fillId="0" borderId="8" xfId="0" applyFont="1" applyBorder="1" applyAlignment="1">
      <alignment horizontal="center"/>
    </xf>
    <xf numFmtId="0" fontId="36" fillId="0" borderId="75" xfId="0" applyFont="1" applyBorder="1" applyAlignment="1">
      <alignment horizontal="left" vertical="center"/>
    </xf>
    <xf numFmtId="0" fontId="36" fillId="0" borderId="75" xfId="0" applyFont="1" applyBorder="1" applyAlignment="1">
      <alignment horizontal="center" vertical="center"/>
    </xf>
    <xf numFmtId="0" fontId="92" fillId="0" borderId="75" xfId="0" applyFont="1" applyBorder="1" applyAlignment="1">
      <alignment horizontal="center" vertical="center"/>
    </xf>
    <xf numFmtId="0" fontId="36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right"/>
    </xf>
    <xf numFmtId="0" fontId="36" fillId="0" borderId="0" xfId="0" applyFont="1"/>
    <xf numFmtId="0" fontId="38" fillId="0" borderId="0" xfId="0" applyFont="1" applyAlignment="1">
      <alignment horizontal="center"/>
    </xf>
    <xf numFmtId="0" fontId="38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right"/>
    </xf>
    <xf numFmtId="0" fontId="39" fillId="0" borderId="31" xfId="0" applyFont="1" applyBorder="1" applyAlignment="1">
      <alignment horizontal="center"/>
    </xf>
    <xf numFmtId="0" fontId="40" fillId="5" borderId="30" xfId="0" applyFont="1" applyFill="1" applyBorder="1" applyAlignment="1">
      <alignment horizontal="center" vertical="center"/>
    </xf>
    <xf numFmtId="0" fontId="40" fillId="3" borderId="19" xfId="0" applyFont="1" applyFill="1" applyBorder="1" applyAlignment="1">
      <alignment horizontal="center" vertical="center"/>
    </xf>
    <xf numFmtId="0" fontId="39" fillId="3" borderId="30" xfId="0" applyFont="1" applyFill="1" applyBorder="1" applyAlignment="1">
      <alignment horizontal="center" vertical="center"/>
    </xf>
    <xf numFmtId="0" fontId="41" fillId="3" borderId="32" xfId="0" applyFont="1" applyFill="1" applyBorder="1" applyAlignment="1">
      <alignment horizontal="center" vertical="center"/>
    </xf>
    <xf numFmtId="0" fontId="41" fillId="3" borderId="30" xfId="0" applyFont="1" applyFill="1" applyBorder="1" applyAlignment="1">
      <alignment horizontal="center" vertical="center"/>
    </xf>
    <xf numFmtId="0" fontId="42" fillId="3" borderId="30" xfId="0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38" fillId="5" borderId="32" xfId="0" applyFont="1" applyFill="1" applyBorder="1" applyAlignment="1">
      <alignment horizontal="center" vertical="center"/>
    </xf>
    <xf numFmtId="3" fontId="39" fillId="0" borderId="33" xfId="0" applyNumberFormat="1" applyFont="1" applyBorder="1" applyAlignment="1" applyProtection="1">
      <alignment horizontal="center" vertical="center"/>
      <protection locked="0"/>
    </xf>
    <xf numFmtId="0" fontId="43" fillId="0" borderId="0" xfId="0" applyFont="1"/>
    <xf numFmtId="0" fontId="46" fillId="0" borderId="0" xfId="0" applyFont="1"/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9" fillId="0" borderId="0" xfId="0" applyFont="1"/>
    <xf numFmtId="0" fontId="17" fillId="0" borderId="0" xfId="0" applyFont="1" applyAlignment="1">
      <alignment horizontal="left" vertical="center"/>
    </xf>
    <xf numFmtId="0" fontId="50" fillId="0" borderId="0" xfId="0" applyFont="1"/>
    <xf numFmtId="0" fontId="50" fillId="0" borderId="0" xfId="0" applyFont="1" applyAlignment="1">
      <alignment horizontal="center" vertical="center"/>
    </xf>
    <xf numFmtId="0" fontId="50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 applyAlignment="1">
      <alignment horizontal="center"/>
    </xf>
    <xf numFmtId="0" fontId="53" fillId="0" borderId="0" xfId="0" applyFont="1" applyAlignment="1">
      <alignment horizontal="left"/>
    </xf>
    <xf numFmtId="0" fontId="53" fillId="0" borderId="0" xfId="0" applyFont="1" applyAlignment="1">
      <alignment horizontal="right"/>
    </xf>
    <xf numFmtId="0" fontId="37" fillId="0" borderId="0" xfId="0" applyFont="1" applyAlignment="1">
      <alignment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55" fillId="0" borderId="0" xfId="0" applyFont="1" applyProtection="1">
      <protection locked="0"/>
    </xf>
    <xf numFmtId="1" fontId="0" fillId="0" borderId="0" xfId="0" applyNumberFormat="1" applyAlignment="1">
      <alignment horizontal="center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164" fontId="0" fillId="0" borderId="0" xfId="0" applyNumberFormat="1" applyAlignment="1" applyProtection="1">
      <alignment horizontal="left"/>
      <protection locked="0"/>
    </xf>
    <xf numFmtId="2" fontId="0" fillId="0" borderId="0" xfId="0" applyNumberFormat="1" applyAlignment="1" applyProtection="1">
      <alignment horizontal="right"/>
      <protection locked="0"/>
    </xf>
    <xf numFmtId="0" fontId="50" fillId="0" borderId="0" xfId="0" applyFont="1" applyAlignment="1">
      <alignment horizontal="left"/>
    </xf>
    <xf numFmtId="0" fontId="80" fillId="0" borderId="30" xfId="0" applyFont="1" applyBorder="1" applyAlignment="1" applyProtection="1">
      <alignment horizontal="center" vertical="center"/>
      <protection locked="0"/>
    </xf>
    <xf numFmtId="0" fontId="80" fillId="0" borderId="32" xfId="0" applyFont="1" applyBorder="1" applyAlignment="1">
      <alignment horizontal="center" vertical="center"/>
    </xf>
    <xf numFmtId="0" fontId="80" fillId="0" borderId="30" xfId="0" applyFont="1" applyBorder="1" applyAlignment="1">
      <alignment horizontal="center" vertical="center"/>
    </xf>
    <xf numFmtId="0" fontId="86" fillId="16" borderId="32" xfId="0" applyFont="1" applyFill="1" applyBorder="1" applyAlignment="1">
      <alignment horizontal="center" vertical="center"/>
    </xf>
    <xf numFmtId="0" fontId="83" fillId="10" borderId="30" xfId="0" applyFont="1" applyFill="1" applyBorder="1" applyAlignment="1">
      <alignment horizontal="center" vertical="center"/>
    </xf>
    <xf numFmtId="0" fontId="78" fillId="0" borderId="34" xfId="0" applyFont="1" applyBorder="1" applyAlignment="1" applyProtection="1">
      <alignment horizontal="center" vertical="center"/>
      <protection locked="0"/>
    </xf>
    <xf numFmtId="0" fontId="78" fillId="0" borderId="34" xfId="0" applyFont="1" applyBorder="1" applyAlignment="1">
      <alignment horizontal="center" vertical="center"/>
    </xf>
    <xf numFmtId="0" fontId="78" fillId="16" borderId="32" xfId="0" applyFont="1" applyFill="1" applyBorder="1" applyAlignment="1">
      <alignment horizontal="center" vertical="center"/>
    </xf>
    <xf numFmtId="0" fontId="78" fillId="16" borderId="34" xfId="0" applyFont="1" applyFill="1" applyBorder="1" applyAlignment="1">
      <alignment horizontal="center" vertical="center"/>
    </xf>
    <xf numFmtId="0" fontId="78" fillId="16" borderId="33" xfId="0" applyFont="1" applyFill="1" applyBorder="1" applyAlignment="1">
      <alignment horizontal="center" vertical="center"/>
    </xf>
    <xf numFmtId="0" fontId="78" fillId="0" borderId="32" xfId="0" applyFont="1" applyBorder="1" applyAlignment="1">
      <alignment horizontal="center" vertical="center"/>
    </xf>
    <xf numFmtId="0" fontId="78" fillId="0" borderId="33" xfId="0" applyFont="1" applyBorder="1" applyAlignment="1">
      <alignment horizontal="center" vertical="center"/>
    </xf>
    <xf numFmtId="0" fontId="80" fillId="0" borderId="30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8" fillId="0" borderId="15" xfId="0" applyFont="1" applyBorder="1" applyAlignment="1">
      <alignment horizontal="center" vertical="center"/>
    </xf>
    <xf numFmtId="0" fontId="78" fillId="0" borderId="54" xfId="0" applyFont="1" applyBorder="1" applyAlignment="1">
      <alignment horizontal="center" vertical="center"/>
    </xf>
    <xf numFmtId="0" fontId="78" fillId="0" borderId="60" xfId="0" applyFont="1" applyBorder="1" applyAlignment="1">
      <alignment horizontal="center" vertical="center"/>
    </xf>
    <xf numFmtId="0" fontId="78" fillId="0" borderId="20" xfId="0" applyFont="1" applyBorder="1" applyAlignment="1">
      <alignment horizontal="center" vertical="center"/>
    </xf>
    <xf numFmtId="0" fontId="78" fillId="0" borderId="16" xfId="0" applyFont="1" applyBorder="1" applyAlignment="1">
      <alignment horizontal="center" vertical="center"/>
    </xf>
    <xf numFmtId="0" fontId="78" fillId="0" borderId="17" xfId="0" applyFont="1" applyBorder="1" applyAlignment="1">
      <alignment horizontal="center" vertical="center"/>
    </xf>
    <xf numFmtId="0" fontId="78" fillId="0" borderId="43" xfId="0" applyFont="1" applyBorder="1" applyAlignment="1">
      <alignment horizontal="center" vertical="center"/>
    </xf>
    <xf numFmtId="0" fontId="78" fillId="0" borderId="44" xfId="0" applyFont="1" applyBorder="1" applyAlignment="1">
      <alignment horizontal="center" vertical="center"/>
    </xf>
    <xf numFmtId="0" fontId="78" fillId="0" borderId="27" xfId="0" applyFont="1" applyBorder="1" applyAlignment="1">
      <alignment horizontal="center" vertical="center"/>
    </xf>
    <xf numFmtId="0" fontId="78" fillId="0" borderId="8" xfId="0" applyFont="1" applyBorder="1" applyAlignment="1">
      <alignment horizontal="center" vertical="center"/>
    </xf>
    <xf numFmtId="0" fontId="78" fillId="0" borderId="21" xfId="0" applyFont="1" applyBorder="1" applyAlignment="1">
      <alignment horizontal="center" vertical="center"/>
    </xf>
    <xf numFmtId="0" fontId="78" fillId="0" borderId="10" xfId="0" applyFont="1" applyBorder="1" applyAlignment="1">
      <alignment horizontal="center" vertical="center"/>
    </xf>
    <xf numFmtId="0" fontId="78" fillId="0" borderId="30" xfId="0" applyFont="1" applyBorder="1" applyAlignment="1" applyProtection="1">
      <alignment horizontal="center" vertical="center"/>
      <protection locked="0"/>
    </xf>
    <xf numFmtId="0" fontId="78" fillId="0" borderId="24" xfId="0" applyFont="1" applyBorder="1" applyAlignment="1" applyProtection="1">
      <alignment horizontal="center" vertical="center"/>
      <protection locked="0"/>
    </xf>
    <xf numFmtId="0" fontId="78" fillId="0" borderId="26" xfId="0" applyFont="1" applyBorder="1" applyAlignment="1" applyProtection="1">
      <alignment horizontal="center" vertical="center"/>
      <protection locked="0"/>
    </xf>
    <xf numFmtId="0" fontId="78" fillId="0" borderId="19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>
      <alignment horizontal="center" vertical="center"/>
    </xf>
    <xf numFmtId="0" fontId="0" fillId="0" borderId="0" xfId="0"/>
    <xf numFmtId="0" fontId="78" fillId="0" borderId="28" xfId="0" applyFont="1" applyBorder="1" applyAlignment="1">
      <alignment horizontal="center" vertical="center"/>
    </xf>
    <xf numFmtId="0" fontId="78" fillId="0" borderId="14" xfId="0" applyFont="1" applyBorder="1" applyAlignment="1" applyProtection="1">
      <alignment horizontal="center" vertical="center"/>
      <protection locked="0"/>
    </xf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30" xfId="0" applyFont="1" applyBorder="1"/>
    <xf numFmtId="2" fontId="23" fillId="0" borderId="30" xfId="0" applyNumberFormat="1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47" fontId="23" fillId="0" borderId="30" xfId="0" applyNumberFormat="1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34" fillId="0" borderId="30" xfId="0" applyFont="1" applyBorder="1" applyAlignment="1">
      <alignment horizontal="center"/>
    </xf>
    <xf numFmtId="0" fontId="23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55" fillId="0" borderId="0" xfId="0" applyFont="1" applyProtection="1">
      <protection locked="0"/>
    </xf>
    <xf numFmtId="1" fontId="0" fillId="0" borderId="0" xfId="0" applyNumberFormat="1" applyAlignment="1">
      <alignment horizontal="center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164" fontId="0" fillId="0" borderId="0" xfId="0" applyNumberFormat="1" applyAlignment="1" applyProtection="1">
      <alignment horizontal="left"/>
      <protection locked="0"/>
    </xf>
    <xf numFmtId="2" fontId="0" fillId="0" borderId="0" xfId="0" applyNumberFormat="1" applyAlignment="1" applyProtection="1">
      <alignment horizontal="right"/>
      <protection locked="0"/>
    </xf>
    <xf numFmtId="0" fontId="69" fillId="0" borderId="30" xfId="0" applyFont="1" applyBorder="1" applyAlignment="1">
      <alignment horizontal="center"/>
    </xf>
    <xf numFmtId="0" fontId="68" fillId="0" borderId="30" xfId="0" applyFont="1" applyBorder="1" applyAlignment="1">
      <alignment horizontal="center"/>
    </xf>
    <xf numFmtId="0" fontId="70" fillId="0" borderId="30" xfId="0" applyFont="1" applyBorder="1" applyAlignment="1">
      <alignment horizontal="center"/>
    </xf>
    <xf numFmtId="0" fontId="72" fillId="0" borderId="30" xfId="0" applyFont="1" applyBorder="1" applyAlignment="1">
      <alignment horizontal="center"/>
    </xf>
    <xf numFmtId="0" fontId="18" fillId="12" borderId="30" xfId="0" applyFont="1" applyFill="1" applyBorder="1" applyAlignment="1">
      <alignment horizontal="center"/>
    </xf>
    <xf numFmtId="0" fontId="34" fillId="10" borderId="30" xfId="0" applyFont="1" applyFill="1" applyBorder="1" applyAlignment="1">
      <alignment horizontal="center"/>
    </xf>
    <xf numFmtId="0" fontId="18" fillId="10" borderId="30" xfId="0" applyFont="1" applyFill="1" applyBorder="1" applyAlignment="1">
      <alignment horizontal="center"/>
    </xf>
    <xf numFmtId="0" fontId="35" fillId="13" borderId="30" xfId="0" applyFont="1" applyFill="1" applyBorder="1" applyAlignment="1">
      <alignment horizontal="center"/>
    </xf>
    <xf numFmtId="0" fontId="71" fillId="0" borderId="30" xfId="0" applyFont="1" applyBorder="1" applyAlignment="1">
      <alignment horizontal="center"/>
    </xf>
    <xf numFmtId="0" fontId="18" fillId="0" borderId="30" xfId="0" applyFont="1" applyBorder="1"/>
    <xf numFmtId="2" fontId="18" fillId="0" borderId="30" xfId="0" applyNumberFormat="1" applyFont="1" applyBorder="1" applyAlignment="1">
      <alignment horizontal="center"/>
    </xf>
    <xf numFmtId="0" fontId="67" fillId="0" borderId="30" xfId="0" applyFont="1" applyBorder="1" applyAlignment="1">
      <alignment horizontal="center"/>
    </xf>
    <xf numFmtId="0" fontId="23" fillId="11" borderId="30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3" fillId="11" borderId="30" xfId="0" applyFont="1" applyFill="1" applyBorder="1"/>
    <xf numFmtId="2" fontId="23" fillId="11" borderId="30" xfId="0" applyNumberFormat="1" applyFont="1" applyFill="1" applyBorder="1" applyAlignment="1">
      <alignment horizontal="center"/>
    </xf>
    <xf numFmtId="47" fontId="22" fillId="11" borderId="30" xfId="0" applyNumberFormat="1" applyFont="1" applyFill="1" applyBorder="1" applyAlignment="1">
      <alignment horizontal="center"/>
    </xf>
    <xf numFmtId="47" fontId="23" fillId="11" borderId="30" xfId="0" applyNumberFormat="1" applyFont="1" applyFill="1" applyBorder="1" applyAlignment="1">
      <alignment horizontal="center"/>
    </xf>
    <xf numFmtId="0" fontId="18" fillId="15" borderId="0" xfId="0" applyFont="1" applyFill="1" applyAlignment="1">
      <alignment horizontal="center"/>
    </xf>
    <xf numFmtId="0" fontId="84" fillId="0" borderId="30" xfId="0" applyFont="1" applyBorder="1" applyAlignment="1">
      <alignment horizontal="center"/>
    </xf>
    <xf numFmtId="2" fontId="33" fillId="0" borderId="30" xfId="0" applyNumberFormat="1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47" fontId="33" fillId="0" borderId="30" xfId="0" applyNumberFormat="1" applyFont="1" applyBorder="1" applyAlignment="1">
      <alignment horizontal="center"/>
    </xf>
    <xf numFmtId="47" fontId="0" fillId="0" borderId="30" xfId="0" applyNumberFormat="1" applyBorder="1"/>
    <xf numFmtId="0" fontId="0" fillId="0" borderId="0" xfId="0"/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30" xfId="0" applyFont="1" applyBorder="1"/>
    <xf numFmtId="2" fontId="23" fillId="0" borderId="30" xfId="0" applyNumberFormat="1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47" fontId="23" fillId="0" borderId="30" xfId="0" applyNumberFormat="1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34" fillId="0" borderId="30" xfId="0" applyFont="1" applyBorder="1" applyAlignment="1">
      <alignment horizontal="center"/>
    </xf>
    <xf numFmtId="0" fontId="23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55" fillId="0" borderId="0" xfId="0" applyFont="1" applyProtection="1">
      <protection locked="0"/>
    </xf>
    <xf numFmtId="1" fontId="0" fillId="0" borderId="0" xfId="0" applyNumberFormat="1" applyAlignment="1">
      <alignment horizontal="center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164" fontId="0" fillId="0" borderId="0" xfId="0" applyNumberFormat="1" applyAlignment="1" applyProtection="1">
      <alignment horizontal="left"/>
      <protection locked="0"/>
    </xf>
    <xf numFmtId="2" fontId="0" fillId="0" borderId="0" xfId="0" applyNumberFormat="1" applyAlignment="1" applyProtection="1">
      <alignment horizontal="right"/>
      <protection locked="0"/>
    </xf>
    <xf numFmtId="0" fontId="69" fillId="0" borderId="30" xfId="0" applyFont="1" applyBorder="1" applyAlignment="1">
      <alignment horizontal="center"/>
    </xf>
    <xf numFmtId="0" fontId="68" fillId="0" borderId="30" xfId="0" applyFont="1" applyBorder="1" applyAlignment="1">
      <alignment horizontal="center"/>
    </xf>
    <xf numFmtId="0" fontId="70" fillId="0" borderId="30" xfId="0" applyFont="1" applyBorder="1" applyAlignment="1">
      <alignment horizontal="center"/>
    </xf>
    <xf numFmtId="0" fontId="72" fillId="0" borderId="30" xfId="0" applyFont="1" applyBorder="1" applyAlignment="1">
      <alignment horizontal="center"/>
    </xf>
    <xf numFmtId="0" fontId="18" fillId="12" borderId="30" xfId="0" applyFont="1" applyFill="1" applyBorder="1" applyAlignment="1">
      <alignment horizontal="center"/>
    </xf>
    <xf numFmtId="0" fontId="34" fillId="10" borderId="30" xfId="0" applyFont="1" applyFill="1" applyBorder="1" applyAlignment="1">
      <alignment horizontal="center"/>
    </xf>
    <xf numFmtId="0" fontId="18" fillId="10" borderId="30" xfId="0" applyFont="1" applyFill="1" applyBorder="1" applyAlignment="1">
      <alignment horizontal="center"/>
    </xf>
    <xf numFmtId="0" fontId="35" fillId="13" borderId="30" xfId="0" applyFont="1" applyFill="1" applyBorder="1" applyAlignment="1">
      <alignment horizontal="center"/>
    </xf>
    <xf numFmtId="0" fontId="71" fillId="0" borderId="30" xfId="0" applyFont="1" applyBorder="1" applyAlignment="1">
      <alignment horizontal="center"/>
    </xf>
    <xf numFmtId="0" fontId="18" fillId="0" borderId="30" xfId="0" applyFont="1" applyBorder="1"/>
    <xf numFmtId="2" fontId="18" fillId="0" borderId="30" xfId="0" applyNumberFormat="1" applyFont="1" applyBorder="1" applyAlignment="1">
      <alignment horizontal="center"/>
    </xf>
    <xf numFmtId="0" fontId="67" fillId="0" borderId="30" xfId="0" applyFont="1" applyBorder="1" applyAlignment="1">
      <alignment horizontal="center"/>
    </xf>
    <xf numFmtId="0" fontId="23" fillId="11" borderId="30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3" fillId="11" borderId="30" xfId="0" applyFont="1" applyFill="1" applyBorder="1"/>
    <xf numFmtId="2" fontId="23" fillId="11" borderId="30" xfId="0" applyNumberFormat="1" applyFont="1" applyFill="1" applyBorder="1" applyAlignment="1">
      <alignment horizontal="center"/>
    </xf>
    <xf numFmtId="47" fontId="22" fillId="11" borderId="30" xfId="0" applyNumberFormat="1" applyFont="1" applyFill="1" applyBorder="1" applyAlignment="1">
      <alignment horizontal="center"/>
    </xf>
    <xf numFmtId="47" fontId="23" fillId="11" borderId="30" xfId="0" applyNumberFormat="1" applyFont="1" applyFill="1" applyBorder="1" applyAlignment="1">
      <alignment horizontal="center"/>
    </xf>
    <xf numFmtId="0" fontId="18" fillId="15" borderId="0" xfId="0" applyFont="1" applyFill="1" applyAlignment="1">
      <alignment horizontal="center"/>
    </xf>
    <xf numFmtId="0" fontId="84" fillId="0" borderId="30" xfId="0" applyFont="1" applyBorder="1" applyAlignment="1">
      <alignment horizontal="center"/>
    </xf>
    <xf numFmtId="2" fontId="33" fillId="0" borderId="30" xfId="0" applyNumberFormat="1" applyFont="1" applyBorder="1" applyAlignment="1">
      <alignment horizontal="center"/>
    </xf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30" xfId="0" applyFont="1" applyBorder="1"/>
    <xf numFmtId="2" fontId="23" fillId="0" borderId="30" xfId="0" applyNumberFormat="1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47" fontId="23" fillId="0" borderId="30" xfId="0" applyNumberFormat="1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34" fillId="0" borderId="30" xfId="0" applyFont="1" applyBorder="1" applyAlignment="1">
      <alignment horizontal="center"/>
    </xf>
    <xf numFmtId="0" fontId="23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55" fillId="0" borderId="0" xfId="0" applyFont="1" applyProtection="1">
      <protection locked="0"/>
    </xf>
    <xf numFmtId="1" fontId="0" fillId="0" borderId="0" xfId="0" applyNumberFormat="1" applyAlignment="1">
      <alignment horizontal="center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164" fontId="0" fillId="0" borderId="0" xfId="0" applyNumberFormat="1" applyAlignment="1" applyProtection="1">
      <alignment horizontal="left"/>
      <protection locked="0"/>
    </xf>
    <xf numFmtId="2" fontId="0" fillId="0" borderId="0" xfId="0" applyNumberFormat="1" applyAlignment="1" applyProtection="1">
      <alignment horizontal="right"/>
      <protection locked="0"/>
    </xf>
    <xf numFmtId="0" fontId="69" fillId="0" borderId="30" xfId="0" applyFont="1" applyBorder="1" applyAlignment="1">
      <alignment horizontal="center"/>
    </xf>
    <xf numFmtId="0" fontId="68" fillId="0" borderId="30" xfId="0" applyFont="1" applyBorder="1" applyAlignment="1">
      <alignment horizontal="center"/>
    </xf>
    <xf numFmtId="0" fontId="70" fillId="0" borderId="30" xfId="0" applyFont="1" applyBorder="1" applyAlignment="1">
      <alignment horizontal="center"/>
    </xf>
    <xf numFmtId="0" fontId="72" fillId="0" borderId="30" xfId="0" applyFont="1" applyBorder="1" applyAlignment="1">
      <alignment horizontal="center"/>
    </xf>
    <xf numFmtId="0" fontId="18" fillId="12" borderId="30" xfId="0" applyFont="1" applyFill="1" applyBorder="1" applyAlignment="1">
      <alignment horizontal="center"/>
    </xf>
    <xf numFmtId="0" fontId="34" fillId="10" borderId="30" xfId="0" applyFont="1" applyFill="1" applyBorder="1" applyAlignment="1">
      <alignment horizontal="center"/>
    </xf>
    <xf numFmtId="0" fontId="18" fillId="10" borderId="30" xfId="0" applyFont="1" applyFill="1" applyBorder="1" applyAlignment="1">
      <alignment horizontal="center"/>
    </xf>
    <xf numFmtId="0" fontId="35" fillId="13" borderId="30" xfId="0" applyFont="1" applyFill="1" applyBorder="1" applyAlignment="1">
      <alignment horizontal="center"/>
    </xf>
    <xf numFmtId="0" fontId="71" fillId="0" borderId="30" xfId="0" applyFont="1" applyBorder="1" applyAlignment="1">
      <alignment horizontal="center"/>
    </xf>
    <xf numFmtId="0" fontId="18" fillId="0" borderId="30" xfId="0" applyFont="1" applyBorder="1"/>
    <xf numFmtId="2" fontId="18" fillId="0" borderId="30" xfId="0" applyNumberFormat="1" applyFont="1" applyBorder="1" applyAlignment="1">
      <alignment horizontal="center"/>
    </xf>
    <xf numFmtId="0" fontId="67" fillId="0" borderId="30" xfId="0" applyFont="1" applyBorder="1" applyAlignment="1">
      <alignment horizontal="center"/>
    </xf>
    <xf numFmtId="0" fontId="23" fillId="11" borderId="30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3" fillId="11" borderId="30" xfId="0" applyFont="1" applyFill="1" applyBorder="1"/>
    <xf numFmtId="2" fontId="23" fillId="11" borderId="30" xfId="0" applyNumberFormat="1" applyFont="1" applyFill="1" applyBorder="1" applyAlignment="1">
      <alignment horizontal="center"/>
    </xf>
    <xf numFmtId="47" fontId="22" fillId="11" borderId="30" xfId="0" applyNumberFormat="1" applyFont="1" applyFill="1" applyBorder="1" applyAlignment="1">
      <alignment horizontal="center"/>
    </xf>
    <xf numFmtId="47" fontId="23" fillId="11" borderId="30" xfId="0" applyNumberFormat="1" applyFont="1" applyFill="1" applyBorder="1" applyAlignment="1">
      <alignment horizontal="center"/>
    </xf>
    <xf numFmtId="0" fontId="18" fillId="15" borderId="0" xfId="0" applyFont="1" applyFill="1" applyAlignment="1">
      <alignment horizontal="center"/>
    </xf>
    <xf numFmtId="0" fontId="84" fillId="0" borderId="30" xfId="0" applyFont="1" applyBorder="1" applyAlignment="1">
      <alignment horizontal="center"/>
    </xf>
    <xf numFmtId="2" fontId="33" fillId="0" borderId="30" xfId="0" applyNumberFormat="1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47" fontId="33" fillId="0" borderId="30" xfId="0" applyNumberFormat="1" applyFont="1" applyBorder="1" applyAlignment="1">
      <alignment horizontal="center"/>
    </xf>
    <xf numFmtId="47" fontId="0" fillId="0" borderId="30" xfId="0" applyNumberFormat="1" applyBorder="1"/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30" xfId="0" applyFont="1" applyBorder="1"/>
    <xf numFmtId="2" fontId="23" fillId="0" borderId="30" xfId="0" applyNumberFormat="1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47" fontId="23" fillId="0" borderId="30" xfId="0" applyNumberFormat="1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34" fillId="0" borderId="30" xfId="0" applyFont="1" applyBorder="1" applyAlignment="1">
      <alignment horizontal="center"/>
    </xf>
    <xf numFmtId="0" fontId="23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55" fillId="0" borderId="0" xfId="0" applyFont="1" applyProtection="1">
      <protection locked="0"/>
    </xf>
    <xf numFmtId="1" fontId="0" fillId="0" borderId="0" xfId="0" applyNumberFormat="1" applyAlignment="1">
      <alignment horizontal="center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164" fontId="0" fillId="0" borderId="0" xfId="0" applyNumberFormat="1" applyAlignment="1" applyProtection="1">
      <alignment horizontal="left"/>
      <protection locked="0"/>
    </xf>
    <xf numFmtId="2" fontId="0" fillId="0" borderId="0" xfId="0" applyNumberFormat="1" applyAlignment="1" applyProtection="1">
      <alignment horizontal="right"/>
      <protection locked="0"/>
    </xf>
    <xf numFmtId="0" fontId="69" fillId="0" borderId="30" xfId="0" applyFont="1" applyBorder="1" applyAlignment="1">
      <alignment horizontal="center"/>
    </xf>
    <xf numFmtId="0" fontId="68" fillId="0" borderId="30" xfId="0" applyFont="1" applyBorder="1" applyAlignment="1">
      <alignment horizontal="center"/>
    </xf>
    <xf numFmtId="0" fontId="70" fillId="0" borderId="30" xfId="0" applyFont="1" applyBorder="1" applyAlignment="1">
      <alignment horizontal="center"/>
    </xf>
    <xf numFmtId="0" fontId="72" fillId="0" borderId="30" xfId="0" applyFont="1" applyBorder="1" applyAlignment="1">
      <alignment horizontal="center"/>
    </xf>
    <xf numFmtId="0" fontId="18" fillId="12" borderId="30" xfId="0" applyFont="1" applyFill="1" applyBorder="1" applyAlignment="1">
      <alignment horizontal="center"/>
    </xf>
    <xf numFmtId="0" fontId="34" fillId="10" borderId="30" xfId="0" applyFont="1" applyFill="1" applyBorder="1" applyAlignment="1">
      <alignment horizontal="center"/>
    </xf>
    <xf numFmtId="0" fontId="18" fillId="10" borderId="30" xfId="0" applyFont="1" applyFill="1" applyBorder="1" applyAlignment="1">
      <alignment horizontal="center"/>
    </xf>
    <xf numFmtId="0" fontId="35" fillId="13" borderId="30" xfId="0" applyFont="1" applyFill="1" applyBorder="1" applyAlignment="1">
      <alignment horizontal="center"/>
    </xf>
    <xf numFmtId="0" fontId="71" fillId="0" borderId="30" xfId="0" applyFont="1" applyBorder="1" applyAlignment="1">
      <alignment horizontal="center"/>
    </xf>
    <xf numFmtId="0" fontId="18" fillId="0" borderId="30" xfId="0" applyFont="1" applyBorder="1"/>
    <xf numFmtId="2" fontId="18" fillId="0" borderId="30" xfId="0" applyNumberFormat="1" applyFont="1" applyBorder="1" applyAlignment="1">
      <alignment horizontal="center"/>
    </xf>
    <xf numFmtId="0" fontId="67" fillId="0" borderId="30" xfId="0" applyFont="1" applyBorder="1" applyAlignment="1">
      <alignment horizontal="center"/>
    </xf>
    <xf numFmtId="0" fontId="23" fillId="11" borderId="30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3" fillId="11" borderId="30" xfId="0" applyFont="1" applyFill="1" applyBorder="1"/>
    <xf numFmtId="2" fontId="23" fillId="11" borderId="30" xfId="0" applyNumberFormat="1" applyFont="1" applyFill="1" applyBorder="1" applyAlignment="1">
      <alignment horizontal="center"/>
    </xf>
    <xf numFmtId="47" fontId="22" fillId="11" borderId="30" xfId="0" applyNumberFormat="1" applyFont="1" applyFill="1" applyBorder="1" applyAlignment="1">
      <alignment horizontal="center"/>
    </xf>
    <xf numFmtId="47" fontId="23" fillId="11" borderId="30" xfId="0" applyNumberFormat="1" applyFont="1" applyFill="1" applyBorder="1" applyAlignment="1">
      <alignment horizontal="center"/>
    </xf>
    <xf numFmtId="0" fontId="18" fillId="15" borderId="0" xfId="0" applyFont="1" applyFill="1" applyAlignment="1">
      <alignment horizontal="center"/>
    </xf>
    <xf numFmtId="0" fontId="84" fillId="0" borderId="30" xfId="0" applyFont="1" applyBorder="1" applyAlignment="1">
      <alignment horizontal="center"/>
    </xf>
    <xf numFmtId="2" fontId="33" fillId="0" borderId="30" xfId="0" applyNumberFormat="1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47" fontId="33" fillId="0" borderId="30" xfId="0" applyNumberFormat="1" applyFont="1" applyBorder="1" applyAlignment="1">
      <alignment horizontal="center"/>
    </xf>
    <xf numFmtId="47" fontId="0" fillId="0" borderId="30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top" wrapText="1"/>
    </xf>
    <xf numFmtId="0" fontId="6" fillId="0" borderId="11" xfId="0" applyFont="1" applyBorder="1" applyAlignment="1">
      <alignment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/>
    </xf>
    <xf numFmtId="0" fontId="76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76" fillId="0" borderId="4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1" fillId="0" borderId="4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6" fillId="0" borderId="53" xfId="0" applyFont="1" applyBorder="1" applyAlignment="1">
      <alignment horizontal="center" vertical="center" wrapText="1"/>
    </xf>
    <xf numFmtId="0" fontId="73" fillId="0" borderId="5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75" fillId="0" borderId="53" xfId="0" applyFont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73" fillId="0" borderId="53" xfId="0" applyFont="1" applyBorder="1" applyAlignment="1">
      <alignment vertical="center" wrapText="1"/>
    </xf>
    <xf numFmtId="0" fontId="31" fillId="0" borderId="30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21" fillId="0" borderId="30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0" fillId="0" borderId="30" xfId="0" applyFont="1" applyBorder="1" applyAlignment="1">
      <alignment horizontal="left"/>
    </xf>
    <xf numFmtId="0" fontId="32" fillId="0" borderId="30" xfId="0" applyFont="1" applyBorder="1" applyAlignment="1">
      <alignment horizontal="left"/>
    </xf>
    <xf numFmtId="0" fontId="32" fillId="11" borderId="30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39" fillId="3" borderId="30" xfId="0" applyFont="1" applyFill="1" applyBorder="1" applyAlignment="1">
      <alignment horizontal="center" vertical="center" shrinkToFit="1"/>
    </xf>
    <xf numFmtId="0" fontId="41" fillId="3" borderId="30" xfId="0" applyFont="1" applyFill="1" applyBorder="1" applyAlignment="1">
      <alignment horizontal="center" vertical="center"/>
    </xf>
    <xf numFmtId="0" fontId="80" fillId="0" borderId="30" xfId="0" applyFont="1" applyBorder="1" applyAlignment="1">
      <alignment horizontal="center" vertical="center"/>
    </xf>
    <xf numFmtId="0" fontId="36" fillId="0" borderId="35" xfId="0" applyFont="1" applyBorder="1" applyAlignment="1">
      <alignment horizontal="center" vertical="center"/>
    </xf>
    <xf numFmtId="0" fontId="51" fillId="0" borderId="0" xfId="0" applyFont="1" applyAlignment="1" applyProtection="1">
      <alignment horizontal="left" vertical="center"/>
      <protection locked="0"/>
    </xf>
    <xf numFmtId="0" fontId="53" fillId="0" borderId="0" xfId="0" applyFont="1" applyAlignment="1">
      <alignment horizontal="left" vertical="center"/>
    </xf>
    <xf numFmtId="0" fontId="50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14" fontId="50" fillId="0" borderId="0" xfId="0" applyNumberFormat="1" applyFont="1" applyAlignment="1">
      <alignment horizontal="center"/>
    </xf>
    <xf numFmtId="0" fontId="0" fillId="15" borderId="1" xfId="0" applyFill="1" applyBorder="1" applyProtection="1">
      <protection locked="0"/>
    </xf>
    <xf numFmtId="14" fontId="0" fillId="15" borderId="1" xfId="0" applyNumberFormat="1" applyFill="1" applyBorder="1" applyAlignment="1">
      <alignment horizontal="center"/>
    </xf>
    <xf numFmtId="0" fontId="60" fillId="10" borderId="11" xfId="0" applyFont="1" applyFill="1" applyBorder="1"/>
    <xf numFmtId="0" fontId="55" fillId="17" borderId="42" xfId="0" applyFont="1" applyFill="1" applyBorder="1" applyAlignment="1">
      <alignment horizontal="center" vertical="center"/>
    </xf>
    <xf numFmtId="0" fontId="55" fillId="17" borderId="54" xfId="0" applyFont="1" applyFill="1" applyBorder="1" applyAlignment="1">
      <alignment horizontal="center"/>
    </xf>
    <xf numFmtId="0" fontId="55" fillId="17" borderId="24" xfId="0" applyFont="1" applyFill="1" applyBorder="1" applyAlignment="1">
      <alignment horizontal="center"/>
    </xf>
    <xf numFmtId="0" fontId="55" fillId="17" borderId="22" xfId="0" applyFont="1" applyFill="1" applyBorder="1" applyAlignment="1">
      <alignment horizontal="center"/>
    </xf>
    <xf numFmtId="0" fontId="55" fillId="17" borderId="17" xfId="0" applyFont="1" applyFill="1" applyBorder="1" applyAlignment="1">
      <alignment horizontal="center"/>
    </xf>
    <xf numFmtId="0" fontId="55" fillId="17" borderId="20" xfId="0" applyFont="1" applyFill="1" applyBorder="1" applyAlignment="1">
      <alignment horizontal="center"/>
    </xf>
    <xf numFmtId="0" fontId="55" fillId="17" borderId="19" xfId="0" applyFont="1" applyFill="1" applyBorder="1" applyAlignment="1">
      <alignment horizontal="center"/>
    </xf>
    <xf numFmtId="0" fontId="55" fillId="17" borderId="9" xfId="0" applyFont="1" applyFill="1" applyBorder="1" applyAlignment="1">
      <alignment horizontal="center"/>
    </xf>
    <xf numFmtId="0" fontId="55" fillId="17" borderId="10" xfId="0" applyFont="1" applyFill="1" applyBorder="1" applyAlignment="1">
      <alignment horizontal="center"/>
    </xf>
    <xf numFmtId="0" fontId="0" fillId="0" borderId="36" xfId="0" applyBorder="1" applyAlignment="1" applyProtection="1">
      <alignment horizontal="left" vertical="top" wrapText="1"/>
      <protection locked="0"/>
    </xf>
    <xf numFmtId="0" fontId="0" fillId="0" borderId="37" xfId="0" applyBorder="1" applyAlignment="1" applyProtection="1">
      <alignment horizontal="left" vertical="top" wrapText="1"/>
      <protection locked="0"/>
    </xf>
    <xf numFmtId="0" fontId="0" fillId="0" borderId="61" xfId="0" applyBorder="1" applyAlignment="1" applyProtection="1">
      <alignment horizontal="left" vertical="top" wrapText="1"/>
      <protection locked="0"/>
    </xf>
    <xf numFmtId="0" fontId="0" fillId="0" borderId="39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62" xfId="0" applyBorder="1" applyAlignment="1" applyProtection="1">
      <alignment horizontal="left" vertical="top" wrapText="1"/>
      <protection locked="0"/>
    </xf>
    <xf numFmtId="0" fontId="0" fillId="0" borderId="4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63" xfId="0" applyBorder="1" applyAlignment="1" applyProtection="1">
      <alignment horizontal="left" vertical="top" wrapText="1"/>
      <protection locked="0"/>
    </xf>
    <xf numFmtId="0" fontId="0" fillId="0" borderId="36" xfId="0" applyBorder="1" applyAlignment="1" applyProtection="1">
      <alignment horizontal="left" vertical="top"/>
      <protection locked="0"/>
    </xf>
    <xf numFmtId="0" fontId="0" fillId="0" borderId="37" xfId="0" applyBorder="1" applyAlignment="1" applyProtection="1">
      <alignment horizontal="left" vertical="top"/>
      <protection locked="0"/>
    </xf>
    <xf numFmtId="0" fontId="0" fillId="0" borderId="61" xfId="0" applyBorder="1" applyAlignment="1" applyProtection="1">
      <alignment horizontal="left" vertical="top"/>
      <protection locked="0"/>
    </xf>
    <xf numFmtId="0" fontId="0" fillId="0" borderId="39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62" xfId="0" applyBorder="1" applyAlignment="1" applyProtection="1">
      <alignment horizontal="left" vertical="top"/>
      <protection locked="0"/>
    </xf>
    <xf numFmtId="0" fontId="0" fillId="0" borderId="45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63" xfId="0" applyBorder="1" applyAlignment="1" applyProtection="1">
      <alignment horizontal="left" vertical="top"/>
      <protection locked="0"/>
    </xf>
    <xf numFmtId="0" fontId="0" fillId="0" borderId="26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30" xfId="0" applyBorder="1" applyProtection="1">
      <protection locked="0"/>
    </xf>
    <xf numFmtId="0" fontId="41" fillId="3" borderId="32" xfId="0" applyFont="1" applyFill="1" applyBorder="1" applyAlignment="1">
      <alignment horizontal="center" vertical="center"/>
    </xf>
    <xf numFmtId="0" fontId="41" fillId="3" borderId="33" xfId="0" applyFont="1" applyFill="1" applyBorder="1" applyAlignment="1">
      <alignment horizontal="center" vertical="center"/>
    </xf>
    <xf numFmtId="0" fontId="37" fillId="0" borderId="0" xfId="0" applyFont="1" applyAlignment="1">
      <alignment horizontal="center"/>
    </xf>
    <xf numFmtId="14" fontId="37" fillId="0" borderId="0" xfId="0" applyNumberFormat="1" applyFont="1" applyAlignment="1">
      <alignment horizontal="left"/>
    </xf>
    <xf numFmtId="0" fontId="39" fillId="3" borderId="30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0" fillId="0" borderId="0" xfId="0" applyFont="1" applyAlignment="1">
      <alignment horizontal="left" wrapText="1"/>
    </xf>
    <xf numFmtId="0" fontId="78" fillId="0" borderId="23" xfId="0" applyFont="1" applyBorder="1" applyAlignment="1">
      <alignment horizontal="center" vertical="center"/>
    </xf>
    <xf numFmtId="0" fontId="78" fillId="0" borderId="29" xfId="0" applyFont="1" applyBorder="1" applyAlignment="1">
      <alignment horizontal="center" vertical="center"/>
    </xf>
    <xf numFmtId="0" fontId="78" fillId="0" borderId="57" xfId="0" applyFont="1" applyBorder="1" applyAlignment="1">
      <alignment horizontal="center" vertical="center"/>
    </xf>
    <xf numFmtId="0" fontId="78" fillId="0" borderId="69" xfId="0" applyFont="1" applyBorder="1" applyAlignment="1">
      <alignment horizontal="center" vertical="center"/>
    </xf>
    <xf numFmtId="0" fontId="78" fillId="0" borderId="42" xfId="0" applyFont="1" applyBorder="1" applyAlignment="1">
      <alignment horizontal="center" vertical="center"/>
    </xf>
    <xf numFmtId="0" fontId="78" fillId="0" borderId="66" xfId="0" applyFont="1" applyBorder="1" applyAlignment="1">
      <alignment horizontal="center" vertical="center"/>
    </xf>
    <xf numFmtId="0" fontId="81" fillId="0" borderId="70" xfId="0" applyFont="1" applyBorder="1" applyAlignment="1">
      <alignment horizontal="center"/>
    </xf>
    <xf numFmtId="0" fontId="81" fillId="0" borderId="71" xfId="0" applyFont="1" applyBorder="1" applyAlignment="1">
      <alignment horizontal="center"/>
    </xf>
    <xf numFmtId="0" fontId="81" fillId="0" borderId="18" xfId="0" applyFont="1" applyBorder="1" applyAlignment="1">
      <alignment horizontal="center"/>
    </xf>
    <xf numFmtId="0" fontId="36" fillId="0" borderId="77" xfId="0" applyFont="1" applyBorder="1" applyAlignment="1">
      <alignment horizontal="center" vertical="center"/>
    </xf>
    <xf numFmtId="0" fontId="36" fillId="0" borderId="78" xfId="0" applyFont="1" applyBorder="1" applyAlignment="1">
      <alignment horizontal="center" vertical="center"/>
    </xf>
    <xf numFmtId="0" fontId="36" fillId="0" borderId="74" xfId="0" applyFont="1" applyBorder="1" applyAlignment="1">
      <alignment horizontal="center" vertical="center"/>
    </xf>
    <xf numFmtId="0" fontId="36" fillId="0" borderId="76" xfId="0" applyFont="1" applyBorder="1" applyAlignment="1">
      <alignment horizontal="center" vertical="center"/>
    </xf>
    <xf numFmtId="0" fontId="36" fillId="0" borderId="72" xfId="0" applyFont="1" applyBorder="1" applyAlignment="1">
      <alignment horizontal="center" vertical="center"/>
    </xf>
    <xf numFmtId="0" fontId="36" fillId="0" borderId="73" xfId="0" applyFont="1" applyBorder="1" applyAlignment="1">
      <alignment horizontal="center" vertical="center"/>
    </xf>
    <xf numFmtId="0" fontId="81" fillId="0" borderId="36" xfId="0" applyFont="1" applyBorder="1" applyAlignment="1">
      <alignment horizontal="center"/>
    </xf>
    <xf numFmtId="0" fontId="88" fillId="15" borderId="46" xfId="0" applyFont="1" applyFill="1" applyBorder="1" applyAlignment="1">
      <alignment horizontal="center"/>
    </xf>
    <xf numFmtId="0" fontId="88" fillId="15" borderId="47" xfId="0" applyFont="1" applyFill="1" applyBorder="1" applyAlignment="1">
      <alignment horizontal="center"/>
    </xf>
    <xf numFmtId="0" fontId="88" fillId="15" borderId="65" xfId="0" applyFont="1" applyFill="1" applyBorder="1" applyAlignment="1">
      <alignment horizontal="center"/>
    </xf>
    <xf numFmtId="0" fontId="82" fillId="15" borderId="46" xfId="0" applyFont="1" applyFill="1" applyBorder="1" applyAlignment="1">
      <alignment horizontal="center"/>
    </xf>
    <xf numFmtId="0" fontId="82" fillId="15" borderId="47" xfId="0" applyFont="1" applyFill="1" applyBorder="1" applyAlignment="1">
      <alignment horizontal="center"/>
    </xf>
    <xf numFmtId="0" fontId="82" fillId="15" borderId="48" xfId="0" applyFont="1" applyFill="1" applyBorder="1" applyAlignment="1">
      <alignment horizontal="center"/>
    </xf>
    <xf numFmtId="0" fontId="88" fillId="15" borderId="23" xfId="0" applyFont="1" applyFill="1" applyBorder="1" applyAlignment="1">
      <alignment horizontal="center"/>
    </xf>
    <xf numFmtId="0" fontId="88" fillId="15" borderId="42" xfId="0" applyFont="1" applyFill="1" applyBorder="1" applyAlignment="1">
      <alignment horizontal="center"/>
    </xf>
    <xf numFmtId="0" fontId="88" fillId="15" borderId="68" xfId="0" applyFont="1" applyFill="1" applyBorder="1" applyAlignment="1">
      <alignment horizontal="center"/>
    </xf>
    <xf numFmtId="0" fontId="88" fillId="15" borderId="29" xfId="0" applyFont="1" applyFill="1" applyBorder="1" applyAlignment="1">
      <alignment horizontal="center"/>
    </xf>
    <xf numFmtId="0" fontId="88" fillId="15" borderId="66" xfId="0" applyFont="1" applyFill="1" applyBorder="1" applyAlignment="1">
      <alignment horizontal="center"/>
    </xf>
    <xf numFmtId="0" fontId="88" fillId="15" borderId="67" xfId="0" applyFont="1" applyFill="1" applyBorder="1" applyAlignment="1">
      <alignment horizontal="center"/>
    </xf>
    <xf numFmtId="0" fontId="62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1" fillId="15" borderId="32" xfId="0" applyFont="1" applyFill="1" applyBorder="1" applyAlignment="1">
      <alignment horizontal="center" vertical="center"/>
    </xf>
    <xf numFmtId="0" fontId="81" fillId="15" borderId="33" xfId="0" applyFont="1" applyFill="1" applyBorder="1" applyAlignment="1">
      <alignment horizontal="center" vertical="center"/>
    </xf>
    <xf numFmtId="0" fontId="81" fillId="15" borderId="30" xfId="0" applyFont="1" applyFill="1" applyBorder="1" applyAlignment="1">
      <alignment horizontal="center" vertical="center"/>
    </xf>
    <xf numFmtId="0" fontId="80" fillId="15" borderId="32" xfId="0" applyFont="1" applyFill="1" applyBorder="1" applyAlignment="1">
      <alignment horizontal="center" vertical="center"/>
    </xf>
    <xf numFmtId="0" fontId="80" fillId="15" borderId="34" xfId="0" applyFont="1" applyFill="1" applyBorder="1" applyAlignment="1">
      <alignment horizontal="center" vertical="center"/>
    </xf>
    <xf numFmtId="0" fontId="80" fillId="15" borderId="33" xfId="0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66" fillId="5" borderId="42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0" fontId="63" fillId="0" borderId="39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3" fillId="0" borderId="40" xfId="0" applyFont="1" applyBorder="1" applyAlignment="1">
      <alignment horizontal="center"/>
    </xf>
    <xf numFmtId="0" fontId="65" fillId="0" borderId="39" xfId="0" applyFont="1" applyBorder="1" applyAlignment="1">
      <alignment horizontal="center" vertical="center"/>
    </xf>
    <xf numFmtId="0" fontId="65" fillId="0" borderId="40" xfId="0" applyFont="1" applyBorder="1" applyAlignment="1">
      <alignment horizontal="center" vertical="center"/>
    </xf>
    <xf numFmtId="0" fontId="91" fillId="10" borderId="47" xfId="0" applyFont="1" applyFill="1" applyBorder="1" applyAlignment="1">
      <alignment horizontal="left" vertical="center"/>
    </xf>
    <xf numFmtId="0" fontId="0" fillId="0" borderId="47" xfId="0" applyBorder="1" applyAlignment="1">
      <alignment horizontal="left"/>
    </xf>
    <xf numFmtId="0" fontId="0" fillId="18" borderId="15" xfId="0" applyFill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18" borderId="32" xfId="0" applyFill="1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0" fillId="18" borderId="60" xfId="0" applyFill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18" borderId="26" xfId="0" applyFill="1" applyBorder="1"/>
    <xf numFmtId="0" fontId="0" fillId="10" borderId="47" xfId="0" applyFill="1" applyBorder="1"/>
    <xf numFmtId="0" fontId="0" fillId="18" borderId="14" xfId="0" applyFill="1" applyBorder="1"/>
    <xf numFmtId="0" fontId="0" fillId="18" borderId="30" xfId="0" applyFill="1" applyBorder="1"/>
    <xf numFmtId="0" fontId="0" fillId="18" borderId="26" xfId="0" applyFill="1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18" borderId="30" xfId="0" applyFill="1" applyBorder="1" applyAlignment="1">
      <alignment horizontal="left" vertical="center"/>
    </xf>
    <xf numFmtId="0" fontId="0" fillId="0" borderId="30" xfId="0" applyBorder="1" applyAlignment="1">
      <alignment horizontal="left"/>
    </xf>
    <xf numFmtId="0" fontId="91" fillId="10" borderId="47" xfId="0" applyFont="1" applyFill="1" applyBorder="1"/>
    <xf numFmtId="0" fontId="91" fillId="10" borderId="65" xfId="0" applyFont="1" applyFill="1" applyBorder="1"/>
    <xf numFmtId="0" fontId="91" fillId="10" borderId="64" xfId="0" applyFont="1" applyFill="1" applyBorder="1"/>
    <xf numFmtId="0" fontId="66" fillId="0" borderId="0" xfId="0" applyFont="1" applyAlignment="1">
      <alignment horizontal="center" vertical="center"/>
    </xf>
    <xf numFmtId="0" fontId="66" fillId="5" borderId="19" xfId="0" applyFont="1" applyFill="1" applyBorder="1" applyAlignment="1">
      <alignment horizontal="center" vertical="center"/>
    </xf>
    <xf numFmtId="0" fontId="40" fillId="5" borderId="19" xfId="0" applyFont="1" applyFill="1" applyBorder="1" applyAlignment="1">
      <alignment horizontal="center" vertical="center"/>
    </xf>
    <xf numFmtId="0" fontId="40" fillId="5" borderId="79" xfId="0" applyFont="1" applyFill="1" applyBorder="1" applyAlignment="1">
      <alignment horizontal="center" vertical="center"/>
    </xf>
    <xf numFmtId="0" fontId="40" fillId="5" borderId="14" xfId="0" applyFont="1" applyFill="1" applyBorder="1" applyAlignment="1">
      <alignment horizontal="center" vertical="center"/>
    </xf>
    <xf numFmtId="0" fontId="41" fillId="3" borderId="19" xfId="0" applyFont="1" applyFill="1" applyBorder="1" applyAlignment="1">
      <alignment horizontal="center" vertical="center"/>
    </xf>
    <xf numFmtId="0" fontId="41" fillId="3" borderId="79" xfId="0" applyFont="1" applyFill="1" applyBorder="1" applyAlignment="1">
      <alignment horizontal="center" vertical="center"/>
    </xf>
    <xf numFmtId="0" fontId="41" fillId="3" borderId="14" xfId="0" applyFont="1" applyFill="1" applyBorder="1" applyAlignment="1">
      <alignment horizontal="center" vertical="center"/>
    </xf>
    <xf numFmtId="0" fontId="41" fillId="3" borderId="20" xfId="0" applyFont="1" applyFill="1" applyBorder="1" applyAlignment="1">
      <alignment horizontal="center" vertical="center"/>
    </xf>
    <xf numFmtId="0" fontId="41" fillId="3" borderId="35" xfId="0" applyFont="1" applyFill="1" applyBorder="1" applyAlignment="1">
      <alignment horizontal="center" vertical="center"/>
    </xf>
    <xf numFmtId="0" fontId="41" fillId="3" borderId="15" xfId="0" applyFont="1" applyFill="1" applyBorder="1" applyAlignment="1">
      <alignment horizontal="center" vertical="center"/>
    </xf>
    <xf numFmtId="0" fontId="41" fillId="3" borderId="31" xfId="0" applyFont="1" applyFill="1" applyBorder="1" applyAlignment="1">
      <alignment horizontal="center" vertical="center"/>
    </xf>
    <xf numFmtId="0" fontId="42" fillId="3" borderId="19" xfId="0" applyFont="1" applyFill="1" applyBorder="1" applyAlignment="1">
      <alignment horizontal="center" vertical="center"/>
    </xf>
    <xf numFmtId="0" fontId="42" fillId="3" borderId="79" xfId="0" applyFont="1" applyFill="1" applyBorder="1" applyAlignment="1">
      <alignment horizontal="center" vertical="center"/>
    </xf>
    <xf numFmtId="0" fontId="42" fillId="3" borderId="14" xfId="0" applyFont="1" applyFill="1" applyBorder="1" applyAlignment="1">
      <alignment horizontal="center" vertical="center"/>
    </xf>
    <xf numFmtId="0" fontId="40" fillId="3" borderId="19" xfId="0" applyFont="1" applyFill="1" applyBorder="1" applyAlignment="1">
      <alignment horizontal="center" vertical="center"/>
    </xf>
    <xf numFmtId="0" fontId="40" fillId="3" borderId="79" xfId="0" applyFont="1" applyFill="1" applyBorder="1" applyAlignment="1">
      <alignment horizontal="center" vertical="center"/>
    </xf>
    <xf numFmtId="0" fontId="40" fillId="3" borderId="14" xfId="0" applyFont="1" applyFill="1" applyBorder="1" applyAlignment="1">
      <alignment horizontal="center" vertical="center"/>
    </xf>
    <xf numFmtId="0" fontId="80" fillId="0" borderId="20" xfId="0" applyFont="1" applyBorder="1" applyAlignment="1">
      <alignment horizontal="center" vertical="center"/>
    </xf>
    <xf numFmtId="0" fontId="80" fillId="0" borderId="9" xfId="0" applyFont="1" applyBorder="1" applyAlignment="1">
      <alignment horizontal="center" vertical="center"/>
    </xf>
    <xf numFmtId="0" fontId="80" fillId="0" borderId="15" xfId="0" applyFont="1" applyBorder="1" applyAlignment="1">
      <alignment horizontal="center" vertical="center"/>
    </xf>
    <xf numFmtId="0" fontId="80" fillId="0" borderId="12" xfId="0" applyFont="1" applyBorder="1" applyAlignment="1">
      <alignment horizontal="center" vertical="center"/>
    </xf>
    <xf numFmtId="0" fontId="45" fillId="4" borderId="30" xfId="0" applyFont="1" applyFill="1" applyBorder="1" applyAlignment="1">
      <alignment horizontal="center" vertical="center"/>
    </xf>
    <xf numFmtId="0" fontId="78" fillId="15" borderId="19" xfId="0" applyFont="1" applyFill="1" applyBorder="1" applyAlignment="1">
      <alignment horizontal="center" vertical="center"/>
    </xf>
    <xf numFmtId="0" fontId="78" fillId="15" borderId="14" xfId="0" applyFont="1" applyFill="1" applyBorder="1" applyAlignment="1">
      <alignment horizontal="center" vertical="center"/>
    </xf>
    <xf numFmtId="0" fontId="80" fillId="0" borderId="19" xfId="0" applyFont="1" applyBorder="1" applyAlignment="1" applyProtection="1">
      <alignment horizontal="center" vertical="center"/>
      <protection locked="0"/>
    </xf>
    <xf numFmtId="0" fontId="80" fillId="0" borderId="14" xfId="0" applyFont="1" applyBorder="1" applyAlignment="1" applyProtection="1">
      <alignment horizontal="center" vertical="center"/>
      <protection locked="0"/>
    </xf>
    <xf numFmtId="0" fontId="78" fillId="16" borderId="20" xfId="0" applyFont="1" applyFill="1" applyBorder="1" applyAlignment="1">
      <alignment horizontal="center" vertical="center"/>
    </xf>
    <xf numFmtId="0" fontId="78" fillId="16" borderId="35" xfId="0" applyFont="1" applyFill="1" applyBorder="1" applyAlignment="1">
      <alignment horizontal="center" vertical="center"/>
    </xf>
    <xf numFmtId="0" fontId="78" fillId="16" borderId="9" xfId="0" applyFont="1" applyFill="1" applyBorder="1" applyAlignment="1">
      <alignment horizontal="center" vertical="center"/>
    </xf>
    <xf numFmtId="0" fontId="78" fillId="16" borderId="15" xfId="0" applyFont="1" applyFill="1" applyBorder="1" applyAlignment="1">
      <alignment horizontal="center" vertical="center"/>
    </xf>
    <xf numFmtId="0" fontId="78" fillId="16" borderId="31" xfId="0" applyFont="1" applyFill="1" applyBorder="1" applyAlignment="1">
      <alignment horizontal="center" vertical="center"/>
    </xf>
    <xf numFmtId="0" fontId="78" fillId="16" borderId="12" xfId="0" applyFont="1" applyFill="1" applyBorder="1" applyAlignment="1">
      <alignment horizontal="center" vertical="center"/>
    </xf>
    <xf numFmtId="0" fontId="80" fillId="0" borderId="19" xfId="0" applyFont="1" applyBorder="1" applyAlignment="1">
      <alignment horizontal="center" vertical="center"/>
    </xf>
    <xf numFmtId="0" fontId="80" fillId="0" borderId="14" xfId="0" applyFont="1" applyBorder="1" applyAlignment="1">
      <alignment horizontal="center" vertical="center"/>
    </xf>
    <xf numFmtId="14" fontId="36" fillId="0" borderId="0" xfId="0" applyNumberFormat="1" applyFont="1" applyAlignment="1">
      <alignment horizontal="center"/>
    </xf>
    <xf numFmtId="0" fontId="0" fillId="0" borderId="0" xfId="0" applyAlignment="1"/>
    <xf numFmtId="0" fontId="78" fillId="15" borderId="30" xfId="0" applyFont="1" applyFill="1" applyBorder="1" applyAlignment="1">
      <alignment horizontal="center" vertical="center"/>
    </xf>
    <xf numFmtId="0" fontId="0" fillId="0" borderId="30" xfId="0" applyBorder="1"/>
    <xf numFmtId="0" fontId="80" fillId="0" borderId="30" xfId="0" applyFont="1" applyBorder="1" applyAlignment="1" applyProtection="1">
      <alignment horizontal="center" vertical="center"/>
      <protection locked="0"/>
    </xf>
    <xf numFmtId="0" fontId="78" fillId="16" borderId="30" xfId="0" applyFont="1" applyFill="1" applyBorder="1" applyAlignment="1">
      <alignment horizontal="center" vertical="center"/>
    </xf>
    <xf numFmtId="0" fontId="0" fillId="16" borderId="30" xfId="0" applyFill="1" applyBorder="1"/>
    <xf numFmtId="0" fontId="45" fillId="4" borderId="19" xfId="0" applyFont="1" applyFill="1" applyBorder="1" applyAlignment="1">
      <alignment horizontal="center" vertical="center"/>
    </xf>
    <xf numFmtId="0" fontId="45" fillId="4" borderId="14" xfId="0" applyFont="1" applyFill="1" applyBorder="1" applyAlignment="1">
      <alignment horizontal="center" vertical="center"/>
    </xf>
    <xf numFmtId="0" fontId="40" fillId="5" borderId="16" xfId="0" applyFont="1" applyFill="1" applyBorder="1" applyAlignment="1">
      <alignment horizontal="center" vertical="center"/>
    </xf>
    <xf numFmtId="0" fontId="40" fillId="5" borderId="43" xfId="0" applyFont="1" applyFill="1" applyBorder="1" applyAlignment="1">
      <alignment horizontal="center" vertical="center"/>
    </xf>
    <xf numFmtId="0" fontId="40" fillId="3" borderId="54" xfId="0" applyFont="1" applyFill="1" applyBorder="1" applyAlignment="1">
      <alignment horizontal="center" vertical="center"/>
    </xf>
    <xf numFmtId="0" fontId="40" fillId="3" borderId="32" xfId="0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/>
    </xf>
    <xf numFmtId="0" fontId="41" fillId="3" borderId="59" xfId="0" applyFont="1" applyFill="1" applyBorder="1" applyAlignment="1">
      <alignment horizontal="center" vertical="center"/>
    </xf>
    <xf numFmtId="0" fontId="41" fillId="3" borderId="16" xfId="0" applyFont="1" applyFill="1" applyBorder="1" applyAlignment="1">
      <alignment horizontal="center" vertical="center"/>
    </xf>
    <xf numFmtId="0" fontId="41" fillId="3" borderId="17" xfId="0" applyFont="1" applyFill="1" applyBorder="1" applyAlignment="1">
      <alignment horizontal="center" vertical="center"/>
    </xf>
    <xf numFmtId="0" fontId="41" fillId="3" borderId="43" xfId="0" applyFont="1" applyFill="1" applyBorder="1" applyAlignment="1">
      <alignment horizontal="center" vertical="center"/>
    </xf>
    <xf numFmtId="0" fontId="41" fillId="3" borderId="44" xfId="0" applyFont="1" applyFill="1" applyBorder="1" applyAlignment="1">
      <alignment horizontal="center" vertical="center"/>
    </xf>
    <xf numFmtId="0" fontId="42" fillId="3" borderId="5" xfId="0" applyFont="1" applyFill="1" applyBorder="1" applyAlignment="1">
      <alignment horizontal="center" vertical="center"/>
    </xf>
    <xf numFmtId="0" fontId="42" fillId="3" borderId="49" xfId="0" applyFont="1" applyFill="1" applyBorder="1" applyAlignment="1">
      <alignment horizontal="center" vertical="center"/>
    </xf>
    <xf numFmtId="0" fontId="41" fillId="3" borderId="36" xfId="0" applyFont="1" applyFill="1" applyBorder="1" applyAlignment="1">
      <alignment horizontal="center" vertical="center"/>
    </xf>
    <xf numFmtId="0" fontId="41" fillId="3" borderId="37" xfId="0" applyFont="1" applyFill="1" applyBorder="1" applyAlignment="1">
      <alignment horizontal="center" vertical="center"/>
    </xf>
    <xf numFmtId="0" fontId="41" fillId="3" borderId="38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9" fillId="0" borderId="43" xfId="0" applyFont="1" applyBorder="1" applyAlignment="1">
      <alignment horizontal="center" vertical="center"/>
    </xf>
    <xf numFmtId="0" fontId="39" fillId="0" borderId="44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45" fillId="4" borderId="49" xfId="0" applyFont="1" applyFill="1" applyBorder="1" applyAlignment="1">
      <alignment horizontal="center" vertical="center"/>
    </xf>
    <xf numFmtId="0" fontId="45" fillId="4" borderId="50" xfId="0" applyFont="1" applyFill="1" applyBorder="1" applyAlignment="1">
      <alignment horizontal="center" vertical="center"/>
    </xf>
    <xf numFmtId="0" fontId="38" fillId="5" borderId="16" xfId="0" applyFont="1" applyFill="1" applyBorder="1" applyAlignment="1">
      <alignment horizontal="center" vertical="center"/>
    </xf>
    <xf numFmtId="0" fontId="38" fillId="5" borderId="43" xfId="0" applyFont="1" applyFill="1" applyBorder="1" applyAlignment="1">
      <alignment horizontal="center" vertical="center"/>
    </xf>
    <xf numFmtId="0" fontId="38" fillId="5" borderId="27" xfId="0" applyFont="1" applyFill="1" applyBorder="1" applyAlignment="1">
      <alignment horizontal="center" vertical="center"/>
    </xf>
    <xf numFmtId="0" fontId="39" fillId="0" borderId="32" xfId="0" applyFont="1" applyBorder="1" applyAlignment="1" applyProtection="1">
      <alignment horizontal="center" vertical="center"/>
      <protection locked="0"/>
    </xf>
    <xf numFmtId="0" fontId="39" fillId="0" borderId="60" xfId="0" applyFont="1" applyBorder="1" applyAlignment="1" applyProtection="1">
      <alignment horizontal="center" vertical="center"/>
      <protection locked="0"/>
    </xf>
    <xf numFmtId="49" fontId="39" fillId="6" borderId="12" xfId="0" applyNumberFormat="1" applyFont="1" applyFill="1" applyBorder="1" applyAlignment="1">
      <alignment horizontal="center" vertical="center"/>
    </xf>
    <xf numFmtId="49" fontId="39" fillId="6" borderId="14" xfId="0" applyNumberFormat="1" applyFont="1" applyFill="1" applyBorder="1" applyAlignment="1">
      <alignment horizontal="center" vertical="center"/>
    </xf>
    <xf numFmtId="49" fontId="39" fillId="6" borderId="15" xfId="0" applyNumberFormat="1" applyFont="1" applyFill="1" applyBorder="1" applyAlignment="1">
      <alignment horizontal="center" vertical="center"/>
    </xf>
    <xf numFmtId="49" fontId="39" fillId="6" borderId="33" xfId="0" applyNumberFormat="1" applyFont="1" applyFill="1" applyBorder="1" applyAlignment="1">
      <alignment horizontal="center" vertical="center"/>
    </xf>
    <xf numFmtId="49" fontId="39" fillId="6" borderId="30" xfId="0" applyNumberFormat="1" applyFont="1" applyFill="1" applyBorder="1" applyAlignment="1">
      <alignment horizontal="center" vertical="center"/>
    </xf>
    <xf numFmtId="49" fontId="39" fillId="6" borderId="32" xfId="0" applyNumberFormat="1" applyFont="1" applyFill="1" applyBorder="1" applyAlignment="1">
      <alignment horizontal="center" vertical="center"/>
    </xf>
    <xf numFmtId="49" fontId="39" fillId="6" borderId="9" xfId="0" applyNumberFormat="1" applyFont="1" applyFill="1" applyBorder="1" applyAlignment="1">
      <alignment horizontal="center" vertical="center"/>
    </xf>
    <xf numFmtId="49" fontId="39" fillId="6" borderId="19" xfId="0" applyNumberFormat="1" applyFont="1" applyFill="1" applyBorder="1" applyAlignment="1">
      <alignment horizontal="center" vertical="center"/>
    </xf>
    <xf numFmtId="49" fontId="39" fillId="6" borderId="20" xfId="0" applyNumberFormat="1" applyFont="1" applyFill="1" applyBorder="1" applyAlignment="1">
      <alignment horizontal="center" vertical="center"/>
    </xf>
    <xf numFmtId="0" fontId="39" fillId="7" borderId="5" xfId="0" applyFont="1" applyFill="1" applyBorder="1" applyAlignment="1">
      <alignment horizontal="center" vertical="center"/>
    </xf>
    <xf numFmtId="0" fontId="39" fillId="7" borderId="49" xfId="0" applyFont="1" applyFill="1" applyBorder="1" applyAlignment="1">
      <alignment horizontal="center" vertical="center"/>
    </xf>
    <xf numFmtId="0" fontId="39" fillId="7" borderId="50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49" fontId="44" fillId="6" borderId="43" xfId="0" applyNumberFormat="1" applyFont="1" applyFill="1" applyBorder="1" applyAlignment="1">
      <alignment horizontal="center" vertical="center"/>
    </xf>
    <xf numFmtId="49" fontId="44" fillId="6" borderId="30" xfId="0" applyNumberFormat="1" applyFont="1" applyFill="1" applyBorder="1" applyAlignment="1">
      <alignment horizontal="center" vertical="center"/>
    </xf>
    <xf numFmtId="49" fontId="44" fillId="6" borderId="32" xfId="0" applyNumberFormat="1" applyFont="1" applyFill="1" applyBorder="1" applyAlignment="1">
      <alignment horizontal="center" vertical="center"/>
    </xf>
    <xf numFmtId="49" fontId="44" fillId="6" borderId="21" xfId="0" applyNumberFormat="1" applyFont="1" applyFill="1" applyBorder="1" applyAlignment="1">
      <alignment horizontal="center" vertical="center"/>
    </xf>
    <xf numFmtId="49" fontId="44" fillId="6" borderId="19" xfId="0" applyNumberFormat="1" applyFont="1" applyFill="1" applyBorder="1" applyAlignment="1">
      <alignment horizontal="center" vertical="center"/>
    </xf>
    <xf numFmtId="49" fontId="44" fillId="6" borderId="20" xfId="0" applyNumberFormat="1" applyFont="1" applyFill="1" applyBorder="1" applyAlignment="1">
      <alignment horizontal="center" vertical="center"/>
    </xf>
    <xf numFmtId="49" fontId="39" fillId="6" borderId="13" xfId="0" applyNumberFormat="1" applyFont="1" applyFill="1" applyBorder="1" applyAlignment="1">
      <alignment horizontal="center" vertical="center"/>
    </xf>
    <xf numFmtId="49" fontId="39" fillId="6" borderId="44" xfId="0" applyNumberFormat="1" applyFont="1" applyFill="1" applyBorder="1" applyAlignment="1">
      <alignment horizontal="center" vertical="center"/>
    </xf>
    <xf numFmtId="49" fontId="39" fillId="6" borderId="7" xfId="0" applyNumberFormat="1" applyFont="1" applyFill="1" applyBorder="1" applyAlignment="1">
      <alignment horizontal="center" vertical="center"/>
    </xf>
    <xf numFmtId="49" fontId="39" fillId="6" borderId="26" xfId="0" applyNumberFormat="1" applyFont="1" applyFill="1" applyBorder="1" applyAlignment="1">
      <alignment horizontal="center" vertical="center"/>
    </xf>
    <xf numFmtId="49" fontId="39" fillId="6" borderId="8" xfId="0" applyNumberFormat="1" applyFont="1" applyFill="1" applyBorder="1" applyAlignment="1">
      <alignment horizontal="center" vertical="center"/>
    </xf>
    <xf numFmtId="0" fontId="39" fillId="7" borderId="3" xfId="0" applyFont="1" applyFill="1" applyBorder="1" applyAlignment="1">
      <alignment horizontal="center" vertical="center"/>
    </xf>
    <xf numFmtId="0" fontId="39" fillId="7" borderId="59" xfId="0" applyFont="1" applyFill="1" applyBorder="1" applyAlignment="1">
      <alignment horizontal="center" vertical="center"/>
    </xf>
    <xf numFmtId="0" fontId="39" fillId="7" borderId="25" xfId="0" applyFont="1" applyFill="1" applyBorder="1" applyAlignment="1">
      <alignment horizontal="center" vertical="center"/>
    </xf>
    <xf numFmtId="0" fontId="37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70C0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AC090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571500</xdr:colOff>
      <xdr:row>8</xdr:row>
      <xdr:rowOff>161518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DC10372-C326-4777-B028-9DF039E84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30250" cy="16855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666749</xdr:colOff>
      <xdr:row>7</xdr:row>
      <xdr:rowOff>34696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6BD8CA6F-EE4F-410A-89C0-C42B303B3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01794" cy="136819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571500</xdr:colOff>
      <xdr:row>5</xdr:row>
      <xdr:rowOff>53812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BBB5D6F-F7FE-4D29-8A96-31DA70FC7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18318" cy="100631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571500</xdr:colOff>
      <xdr:row>5</xdr:row>
      <xdr:rowOff>53812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2DD0A818-CDB1-4DA7-851B-C9A15C2FB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18318" cy="100631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647700</xdr:colOff>
      <xdr:row>7</xdr:row>
      <xdr:rowOff>105766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44BA2D8F-4FF6-44AD-BDB6-5CDF23A7E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68100" cy="143926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647700</xdr:colOff>
      <xdr:row>7</xdr:row>
      <xdr:rowOff>105766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97A19F4-9B23-4F13-9114-3EA031CF1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68100" cy="143926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647700</xdr:colOff>
      <xdr:row>7</xdr:row>
      <xdr:rowOff>105766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9A34470F-A1FE-4920-ADB9-C5D17CF2E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68100" cy="143926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647700</xdr:colOff>
      <xdr:row>7</xdr:row>
      <xdr:rowOff>105766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43811C7-7E44-466F-B5A2-354BA4BEF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68100" cy="143926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647700</xdr:colOff>
      <xdr:row>7</xdr:row>
      <xdr:rowOff>105766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E2DF0DD8-D993-4003-9517-0BAED6514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68100" cy="143926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647700</xdr:colOff>
      <xdr:row>7</xdr:row>
      <xdr:rowOff>105766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A4696316-A01B-478B-A11D-0BE150D16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68100" cy="143926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379723</xdr:colOff>
      <xdr:row>4</xdr:row>
      <xdr:rowOff>171450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78E70F1-DBD2-4206-9477-C13C6CA8C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37748" cy="933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2762</xdr:colOff>
      <xdr:row>5</xdr:row>
      <xdr:rowOff>43295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E56A59E-F8A3-4A88-A29C-1E9C7D67C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34489" cy="99579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652895</xdr:colOff>
      <xdr:row>7</xdr:row>
      <xdr:rowOff>105766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71B96E55-81F5-4038-B867-82C41318E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68100" cy="143926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41414</xdr:colOff>
      <xdr:row>0</xdr:row>
      <xdr:rowOff>25977</xdr:rowOff>
    </xdr:from>
    <xdr:to>
      <xdr:col>4</xdr:col>
      <xdr:colOff>546653</xdr:colOff>
      <xdr:row>3</xdr:row>
      <xdr:rowOff>174339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BF0D0F0-835B-443A-AA14-F43022C3C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4" y="25977"/>
          <a:ext cx="5748130" cy="71986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21</xdr:col>
      <xdr:colOff>666288</xdr:colOff>
      <xdr:row>7</xdr:row>
      <xdr:rowOff>34636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578A4315-745C-43E5-96A3-5A13A1A54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01332" cy="136813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614332</xdr:colOff>
      <xdr:row>7</xdr:row>
      <xdr:rowOff>34636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8EB99096-7900-4A78-959E-D01FC683D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01332" cy="136813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666287</xdr:colOff>
      <xdr:row>7</xdr:row>
      <xdr:rowOff>34636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5E3641BC-2D13-403D-97F5-8774EDD76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01332" cy="136813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666287</xdr:colOff>
      <xdr:row>7</xdr:row>
      <xdr:rowOff>34636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F5A1D172-ED76-4B3E-899F-439CB7C3A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01332" cy="136813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562841</xdr:colOff>
      <xdr:row>7</xdr:row>
      <xdr:rowOff>91204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5BDB9C29-EFD8-4FCC-8131-00C630BDE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352068" cy="14247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25976</xdr:rowOff>
    </xdr:from>
    <xdr:to>
      <xdr:col>14</xdr:col>
      <xdr:colOff>571500</xdr:colOff>
      <xdr:row>6</xdr:row>
      <xdr:rowOff>109899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C0C05645-2117-2544-E9D1-14CF3BE1D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25976"/>
          <a:ext cx="9776114" cy="1226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25978</xdr:colOff>
      <xdr:row>0</xdr:row>
      <xdr:rowOff>25976</xdr:rowOff>
    </xdr:from>
    <xdr:to>
      <xdr:col>14</xdr:col>
      <xdr:colOff>562842</xdr:colOff>
      <xdr:row>6</xdr:row>
      <xdr:rowOff>107725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6B2E795B-72B6-4563-B27C-719834CF8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8" y="25976"/>
          <a:ext cx="9758796" cy="12247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14</xdr:col>
      <xdr:colOff>566305</xdr:colOff>
      <xdr:row>6</xdr:row>
      <xdr:rowOff>92361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668A6AA-BEDD-4164-9754-0D97A6599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525"/>
          <a:ext cx="9767455" cy="12258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14</xdr:col>
      <xdr:colOff>566305</xdr:colOff>
      <xdr:row>6</xdr:row>
      <xdr:rowOff>101886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17B178F-942A-463C-83BF-7C8A11EBB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9050"/>
          <a:ext cx="9767455" cy="12258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666749</xdr:colOff>
      <xdr:row>7</xdr:row>
      <xdr:rowOff>34696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8FFE3F2-A742-4175-BBF5-165E0178D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01794" cy="13681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666749</xdr:colOff>
      <xdr:row>7</xdr:row>
      <xdr:rowOff>34696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6AAE1D0-DD83-4428-AE32-BA5173A6C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06124" cy="13681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666749</xdr:colOff>
      <xdr:row>7</xdr:row>
      <xdr:rowOff>34696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C5B4093-A7FD-4167-8554-64E2C92C1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01794" cy="13681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666749</xdr:colOff>
      <xdr:row>7</xdr:row>
      <xdr:rowOff>34696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E5F2044-17EA-4F96-844C-1AE854733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06124" cy="13681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666749</xdr:colOff>
      <xdr:row>7</xdr:row>
      <xdr:rowOff>34696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9CC00CAE-F100-47D7-95C3-DBE57F5BE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01794" cy="136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AD31"/>
  <sheetViews>
    <sheetView view="pageBreakPreview" topLeftCell="A10" zoomScaleNormal="100" zoomScaleSheetLayoutView="100" zoomScalePageLayoutView="110" workbookViewId="0">
      <selection activeCell="AF27" sqref="AF27"/>
    </sheetView>
  </sheetViews>
  <sheetFormatPr defaultColWidth="8.7109375" defaultRowHeight="15" x14ac:dyDescent="0.25"/>
  <cols>
    <col min="2" max="2" width="8.5703125" customWidth="1"/>
    <col min="3" max="3" width="5.28515625" customWidth="1"/>
    <col min="4" max="4" width="8.5703125" customWidth="1"/>
    <col min="5" max="5" width="5.42578125" customWidth="1"/>
    <col min="6" max="6" width="8.7109375" customWidth="1"/>
    <col min="7" max="8" width="2.85546875" customWidth="1"/>
    <col min="9" max="9" width="8.5703125" customWidth="1"/>
    <col min="10" max="10" width="5.140625" customWidth="1"/>
    <col min="11" max="11" width="8.5703125" customWidth="1"/>
    <col min="12" max="12" width="5.28515625" customWidth="1"/>
    <col min="13" max="13" width="8.5703125" customWidth="1"/>
    <col min="14" max="14" width="5.28515625" customWidth="1"/>
    <col min="15" max="15" width="8.5703125" customWidth="1"/>
    <col min="16" max="16" width="5.140625" customWidth="1"/>
    <col min="17" max="17" width="8.5703125" customWidth="1"/>
    <col min="18" max="18" width="5.28515625" customWidth="1"/>
    <col min="19" max="19" width="8.5703125" customWidth="1"/>
    <col min="20" max="20" width="5.140625" customWidth="1"/>
    <col min="21" max="21" width="8.5703125" customWidth="1"/>
    <col min="22" max="22" width="5.28515625" customWidth="1"/>
    <col min="23" max="23" width="8.5703125" customWidth="1"/>
    <col min="24" max="24" width="5.28515625" customWidth="1"/>
    <col min="25" max="25" width="8.5703125" customWidth="1"/>
    <col min="26" max="27" width="2.7109375" customWidth="1"/>
    <col min="28" max="28" width="8.28515625" customWidth="1"/>
  </cols>
  <sheetData>
    <row r="1" spans="1:30" s="122" customFormat="1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30" s="122" customFormat="1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30" s="122" customFormat="1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30" s="122" customFormat="1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30" s="122" customFormat="1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30" s="122" customFormat="1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30" s="122" customFormat="1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30" s="122" customFormat="1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30" s="122" customFormat="1" x14ac:dyDescent="0.25">
      <c r="B9" s="123"/>
      <c r="G9" s="124"/>
      <c r="H9" s="125"/>
      <c r="J9" s="126"/>
      <c r="K9" s="126"/>
      <c r="L9" s="127"/>
      <c r="M9" s="124"/>
      <c r="N9" s="128"/>
      <c r="Q9" s="129"/>
      <c r="R9" s="127"/>
      <c r="S9" s="124"/>
    </row>
    <row r="10" spans="1:30" s="1" customFormat="1" ht="36" x14ac:dyDescent="0.55000000000000004">
      <c r="A10" s="682" t="s">
        <v>228</v>
      </c>
      <c r="B10" s="682"/>
      <c r="C10" s="682"/>
      <c r="D10" s="682"/>
      <c r="E10" s="682"/>
      <c r="F10" s="682"/>
      <c r="G10" s="682"/>
      <c r="H10" s="682"/>
      <c r="I10" s="682"/>
      <c r="J10" s="682"/>
      <c r="K10" s="682"/>
      <c r="L10" s="682"/>
      <c r="M10" s="682"/>
      <c r="N10" s="682"/>
      <c r="O10" s="682"/>
      <c r="P10" s="682"/>
      <c r="Q10" s="682"/>
      <c r="R10" s="682"/>
      <c r="S10" s="682"/>
      <c r="T10" s="682"/>
      <c r="U10" s="682"/>
      <c r="V10" s="682"/>
      <c r="W10" s="682"/>
      <c r="X10" s="682"/>
      <c r="Y10" s="682"/>
      <c r="Z10" s="682"/>
      <c r="AA10" s="682"/>
      <c r="AB10" s="682"/>
      <c r="AC10" s="682"/>
      <c r="AD10" s="682"/>
    </row>
    <row r="11" spans="1:30" ht="21.75" customHeight="1" x14ac:dyDescent="0.25">
      <c r="A11" s="683" t="s">
        <v>225</v>
      </c>
      <c r="B11" s="683"/>
      <c r="C11" s="683"/>
      <c r="D11" s="683"/>
      <c r="E11" s="683"/>
      <c r="F11" s="683"/>
      <c r="G11" s="683"/>
      <c r="H11" s="683"/>
      <c r="I11" s="683"/>
      <c r="J11" s="683"/>
      <c r="K11" s="683"/>
      <c r="L11" s="683"/>
      <c r="M11" s="683"/>
      <c r="N11" s="683"/>
      <c r="O11" s="683"/>
      <c r="P11" s="683"/>
      <c r="Q11" s="683"/>
      <c r="R11" s="683"/>
      <c r="S11" s="683"/>
      <c r="T11" s="683"/>
      <c r="U11" s="683"/>
      <c r="V11" s="683"/>
      <c r="W11" s="683"/>
      <c r="X11" s="683"/>
      <c r="Y11" s="683"/>
      <c r="Z11" s="683"/>
      <c r="AA11" s="683"/>
      <c r="AB11" s="683"/>
      <c r="AC11" s="683"/>
      <c r="AD11" s="683"/>
    </row>
    <row r="12" spans="1:30" ht="21.75" customHeight="1" thickBot="1" x14ac:dyDescent="0.3">
      <c r="A12" s="2" t="s">
        <v>0</v>
      </c>
      <c r="B12" s="2"/>
      <c r="C12" s="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21.75" customHeight="1" thickBot="1" x14ac:dyDescent="0.3">
      <c r="A13" s="684" t="s">
        <v>1</v>
      </c>
      <c r="B13" s="685" t="s">
        <v>2</v>
      </c>
      <c r="C13" s="685"/>
      <c r="D13" s="685" t="s">
        <v>2</v>
      </c>
      <c r="E13" s="685"/>
      <c r="F13" s="685" t="s">
        <v>3</v>
      </c>
      <c r="G13" s="685"/>
      <c r="H13" s="685"/>
      <c r="I13" s="685" t="s">
        <v>4</v>
      </c>
      <c r="J13" s="685"/>
      <c r="K13" s="686" t="s">
        <v>5</v>
      </c>
      <c r="L13" s="686"/>
      <c r="M13" s="685" t="s">
        <v>6</v>
      </c>
      <c r="N13" s="685"/>
      <c r="O13" s="685" t="s">
        <v>6</v>
      </c>
      <c r="P13" s="685"/>
      <c r="Q13" s="685" t="s">
        <v>6</v>
      </c>
      <c r="R13" s="685"/>
      <c r="S13" s="729" t="s">
        <v>217</v>
      </c>
      <c r="T13" s="730"/>
      <c r="U13" s="687" t="s">
        <v>7</v>
      </c>
      <c r="V13" s="688"/>
      <c r="W13" s="686" t="s">
        <v>8</v>
      </c>
      <c r="X13" s="686"/>
      <c r="Y13" s="688" t="s">
        <v>9</v>
      </c>
      <c r="Z13" s="688"/>
      <c r="AA13" s="688"/>
      <c r="AB13" s="689" t="s">
        <v>10</v>
      </c>
      <c r="AC13" s="689" t="s">
        <v>11</v>
      </c>
      <c r="AD13" s="689" t="s">
        <v>12</v>
      </c>
    </row>
    <row r="14" spans="1:30" ht="26.25" customHeight="1" thickBot="1" x14ac:dyDescent="0.3">
      <c r="A14" s="684"/>
      <c r="B14" s="4" t="s">
        <v>13</v>
      </c>
      <c r="C14" s="5" t="s">
        <v>10</v>
      </c>
      <c r="D14" s="4" t="s">
        <v>14</v>
      </c>
      <c r="E14" s="5" t="s">
        <v>10</v>
      </c>
      <c r="F14" s="7" t="s">
        <v>15</v>
      </c>
      <c r="G14" s="690" t="s">
        <v>10</v>
      </c>
      <c r="H14" s="690"/>
      <c r="I14" s="7" t="s">
        <v>15</v>
      </c>
      <c r="J14" s="8" t="s">
        <v>10</v>
      </c>
      <c r="K14" s="6" t="s">
        <v>15</v>
      </c>
      <c r="L14" s="5" t="s">
        <v>10</v>
      </c>
      <c r="M14" s="4" t="s">
        <v>16</v>
      </c>
      <c r="N14" s="5" t="s">
        <v>10</v>
      </c>
      <c r="O14" s="4" t="s">
        <v>17</v>
      </c>
      <c r="P14" s="5" t="s">
        <v>10</v>
      </c>
      <c r="Q14" s="7" t="s">
        <v>18</v>
      </c>
      <c r="R14" s="8" t="s">
        <v>10</v>
      </c>
      <c r="S14" s="191" t="s">
        <v>15</v>
      </c>
      <c r="T14" s="192" t="s">
        <v>10</v>
      </c>
      <c r="U14" s="4" t="s">
        <v>19</v>
      </c>
      <c r="V14" s="5" t="s">
        <v>10</v>
      </c>
      <c r="W14" s="6" t="s">
        <v>15</v>
      </c>
      <c r="X14" s="5" t="s">
        <v>10</v>
      </c>
      <c r="Y14" s="6" t="s">
        <v>15</v>
      </c>
      <c r="Z14" s="691" t="s">
        <v>10</v>
      </c>
      <c r="AA14" s="691"/>
      <c r="AB14" s="689"/>
      <c r="AC14" s="689"/>
      <c r="AD14" s="689"/>
    </row>
    <row r="15" spans="1:30" ht="21.75" customHeight="1" thickBot="1" x14ac:dyDescent="0.3">
      <c r="A15" s="692" t="s">
        <v>20</v>
      </c>
      <c r="B15" s="9" t="s">
        <v>535</v>
      </c>
      <c r="C15" s="10">
        <v>10</v>
      </c>
      <c r="D15" s="9" t="s">
        <v>535</v>
      </c>
      <c r="E15" s="12">
        <v>10</v>
      </c>
      <c r="F15" s="13" t="s">
        <v>535</v>
      </c>
      <c r="G15" s="21">
        <v>10</v>
      </c>
      <c r="H15" s="474">
        <v>10</v>
      </c>
      <c r="I15" s="20" t="s">
        <v>535</v>
      </c>
      <c r="J15" s="492">
        <v>10</v>
      </c>
      <c r="K15" s="693"/>
      <c r="L15" s="694"/>
      <c r="M15" s="9" t="s">
        <v>535</v>
      </c>
      <c r="N15" s="10">
        <v>3</v>
      </c>
      <c r="O15" s="9" t="s">
        <v>535</v>
      </c>
      <c r="P15" s="12">
        <v>10</v>
      </c>
      <c r="Q15" s="697"/>
      <c r="R15" s="697"/>
      <c r="S15" s="193" t="s">
        <v>534</v>
      </c>
      <c r="T15" s="194">
        <v>10</v>
      </c>
      <c r="U15" s="13" t="s">
        <v>533</v>
      </c>
      <c r="V15" s="474">
        <v>5</v>
      </c>
      <c r="W15" s="9" t="s">
        <v>535</v>
      </c>
      <c r="X15" s="14">
        <v>5</v>
      </c>
      <c r="Y15" s="698"/>
      <c r="Z15" s="698"/>
      <c r="AA15" s="698"/>
      <c r="AB15" s="699">
        <f>C15+C16+E15+E16+G15+H15+G16+H16+J15+J16+N15+N16+P15+P16+V15+V16+X15+X16+T15</f>
        <v>143</v>
      </c>
      <c r="AC15" s="700">
        <f>AB15+AB17</f>
        <v>245</v>
      </c>
      <c r="AD15" s="701">
        <f>4+IF(AC15&gt;AC19,-1,0)+IF(AC15&gt;AC23,-1,0)+IF(AC15&gt;AC27,-1,0)</f>
        <v>1</v>
      </c>
    </row>
    <row r="16" spans="1:30" ht="21.75" customHeight="1" thickBot="1" x14ac:dyDescent="0.3">
      <c r="A16" s="692"/>
      <c r="B16" s="15" t="s">
        <v>536</v>
      </c>
      <c r="C16" s="16">
        <v>10</v>
      </c>
      <c r="D16" s="15" t="s">
        <v>536</v>
      </c>
      <c r="E16" s="18">
        <v>7</v>
      </c>
      <c r="F16" s="25" t="s">
        <v>536</v>
      </c>
      <c r="G16" s="24">
        <v>3</v>
      </c>
      <c r="H16" s="475">
        <v>10</v>
      </c>
      <c r="I16" s="25" t="s">
        <v>536</v>
      </c>
      <c r="J16" s="475">
        <v>10</v>
      </c>
      <c r="K16" s="695"/>
      <c r="L16" s="696"/>
      <c r="M16" s="15" t="s">
        <v>536</v>
      </c>
      <c r="N16" s="16">
        <v>7</v>
      </c>
      <c r="O16" s="15" t="s">
        <v>538</v>
      </c>
      <c r="P16" s="18">
        <v>10</v>
      </c>
      <c r="Q16" s="697"/>
      <c r="R16" s="697"/>
      <c r="S16" s="731"/>
      <c r="T16" s="732"/>
      <c r="U16" s="726"/>
      <c r="V16" s="727"/>
      <c r="W16" s="15" t="s">
        <v>544</v>
      </c>
      <c r="X16" s="16">
        <v>3</v>
      </c>
      <c r="Y16" s="698"/>
      <c r="Z16" s="698"/>
      <c r="AA16" s="698"/>
      <c r="AB16" s="699"/>
      <c r="AC16" s="700"/>
      <c r="AD16" s="701"/>
    </row>
    <row r="17" spans="1:30" ht="21.75" customHeight="1" thickBot="1" x14ac:dyDescent="0.3">
      <c r="A17" s="692"/>
      <c r="B17" s="697"/>
      <c r="C17" s="697"/>
      <c r="D17" s="697"/>
      <c r="E17" s="697"/>
      <c r="F17" s="9" t="s">
        <v>535</v>
      </c>
      <c r="G17" s="702">
        <v>7</v>
      </c>
      <c r="H17" s="702"/>
      <c r="I17" s="13" t="s">
        <v>535</v>
      </c>
      <c r="J17" s="474">
        <v>10</v>
      </c>
      <c r="K17" s="20" t="s">
        <v>537</v>
      </c>
      <c r="L17" s="14">
        <v>10</v>
      </c>
      <c r="M17" s="697"/>
      <c r="N17" s="697"/>
      <c r="O17" s="697"/>
      <c r="P17" s="697"/>
      <c r="Q17" s="19" t="s">
        <v>541</v>
      </c>
      <c r="R17" s="14">
        <v>10</v>
      </c>
      <c r="S17" s="709"/>
      <c r="T17" s="710"/>
      <c r="U17" s="703"/>
      <c r="V17" s="694"/>
      <c r="W17" s="19" t="s">
        <v>541</v>
      </c>
      <c r="X17" s="14">
        <v>5</v>
      </c>
      <c r="Y17" s="19" t="s">
        <v>537</v>
      </c>
      <c r="Z17" s="21">
        <v>9</v>
      </c>
      <c r="AA17" s="14">
        <v>5</v>
      </c>
      <c r="AB17" s="699">
        <f>G17+G18+J17+J18+L17+R17+R18+X17+X18+Z17+AA17+Z18+AA18</f>
        <v>102</v>
      </c>
      <c r="AC17" s="700"/>
      <c r="AD17" s="701"/>
    </row>
    <row r="18" spans="1:30" ht="21.75" customHeight="1" thickBot="1" x14ac:dyDescent="0.3">
      <c r="A18" s="692"/>
      <c r="B18" s="697"/>
      <c r="C18" s="697"/>
      <c r="D18" s="697"/>
      <c r="E18" s="697"/>
      <c r="F18" s="22" t="s">
        <v>21</v>
      </c>
      <c r="G18" s="705">
        <v>10</v>
      </c>
      <c r="H18" s="705"/>
      <c r="I18" s="25" t="s">
        <v>547</v>
      </c>
      <c r="J18" s="475">
        <v>10</v>
      </c>
      <c r="K18" s="706"/>
      <c r="L18" s="706"/>
      <c r="M18" s="697"/>
      <c r="N18" s="697"/>
      <c r="O18" s="697"/>
      <c r="P18" s="697"/>
      <c r="Q18" s="22" t="s">
        <v>542</v>
      </c>
      <c r="R18" s="23">
        <v>10</v>
      </c>
      <c r="S18" s="711"/>
      <c r="T18" s="712"/>
      <c r="U18" s="704"/>
      <c r="V18" s="696"/>
      <c r="W18" s="22" t="s">
        <v>542</v>
      </c>
      <c r="X18" s="23">
        <v>7</v>
      </c>
      <c r="Y18" s="22" t="s">
        <v>542</v>
      </c>
      <c r="Z18" s="24">
        <v>5</v>
      </c>
      <c r="AA18" s="23">
        <v>4</v>
      </c>
      <c r="AB18" s="699"/>
      <c r="AC18" s="700"/>
      <c r="AD18" s="701"/>
    </row>
    <row r="19" spans="1:30" ht="21.75" customHeight="1" thickBot="1" x14ac:dyDescent="0.3">
      <c r="A19" s="707" t="s">
        <v>22</v>
      </c>
      <c r="B19" s="9" t="s">
        <v>535</v>
      </c>
      <c r="C19" s="14">
        <v>7</v>
      </c>
      <c r="D19" s="9" t="s">
        <v>535</v>
      </c>
      <c r="E19" s="14">
        <v>7</v>
      </c>
      <c r="F19" s="9" t="s">
        <v>535</v>
      </c>
      <c r="G19" s="21">
        <v>5</v>
      </c>
      <c r="H19" s="14">
        <v>7</v>
      </c>
      <c r="I19" s="13" t="s">
        <v>535</v>
      </c>
      <c r="J19" s="474">
        <v>5</v>
      </c>
      <c r="K19" s="697"/>
      <c r="L19" s="697"/>
      <c r="M19" s="9" t="s">
        <v>535</v>
      </c>
      <c r="N19" s="14">
        <v>5</v>
      </c>
      <c r="O19" s="9" t="s">
        <v>535</v>
      </c>
      <c r="P19" s="14">
        <v>7</v>
      </c>
      <c r="Q19" s="697"/>
      <c r="R19" s="697"/>
      <c r="S19" s="193" t="s">
        <v>534</v>
      </c>
      <c r="T19" s="195">
        <v>7</v>
      </c>
      <c r="U19" s="9" t="s">
        <v>533</v>
      </c>
      <c r="V19" s="14">
        <v>7</v>
      </c>
      <c r="W19" s="19" t="s">
        <v>545</v>
      </c>
      <c r="X19" s="14">
        <v>10</v>
      </c>
      <c r="Y19" s="698"/>
      <c r="Z19" s="698"/>
      <c r="AA19" s="698"/>
      <c r="AB19" s="699">
        <f>C19+C20+E19+E20+G19+H19+G20+H20+J19+J20+N19+N20+P19+P20+V19+V20+X19+X20+T19</f>
        <v>111</v>
      </c>
      <c r="AC19" s="700">
        <f>AB19+AB21</f>
        <v>195</v>
      </c>
      <c r="AD19" s="701">
        <f>4+IF(AC19&gt;AC15,-1,0)+IF(AC19&gt;AC23,-1,0)+IF(AC19&gt;AC27,-1,0)</f>
        <v>2</v>
      </c>
    </row>
    <row r="20" spans="1:30" ht="21.75" customHeight="1" thickBot="1" x14ac:dyDescent="0.3">
      <c r="A20" s="707"/>
      <c r="B20" s="15" t="s">
        <v>536</v>
      </c>
      <c r="C20" s="16">
        <v>7</v>
      </c>
      <c r="D20" s="15" t="s">
        <v>536</v>
      </c>
      <c r="E20" s="16">
        <v>5</v>
      </c>
      <c r="F20" s="15" t="s">
        <v>536</v>
      </c>
      <c r="G20" s="17">
        <v>7</v>
      </c>
      <c r="H20" s="16">
        <v>7</v>
      </c>
      <c r="I20" s="25" t="s">
        <v>536</v>
      </c>
      <c r="J20" s="475"/>
      <c r="K20" s="697"/>
      <c r="L20" s="697"/>
      <c r="M20" s="15" t="s">
        <v>536</v>
      </c>
      <c r="N20" s="16">
        <v>5</v>
      </c>
      <c r="O20" s="15" t="s">
        <v>539</v>
      </c>
      <c r="P20" s="16">
        <v>3</v>
      </c>
      <c r="Q20" s="697"/>
      <c r="R20" s="697"/>
      <c r="S20" s="733"/>
      <c r="T20" s="732"/>
      <c r="U20" s="726"/>
      <c r="V20" s="727"/>
      <c r="W20" s="15" t="s">
        <v>544</v>
      </c>
      <c r="X20" s="16">
        <v>10</v>
      </c>
      <c r="Y20" s="698"/>
      <c r="Z20" s="698"/>
      <c r="AA20" s="698"/>
      <c r="AB20" s="699"/>
      <c r="AC20" s="700"/>
      <c r="AD20" s="701"/>
    </row>
    <row r="21" spans="1:30" ht="21.75" customHeight="1" thickBot="1" x14ac:dyDescent="0.3">
      <c r="A21" s="707"/>
      <c r="B21" s="697"/>
      <c r="C21" s="697"/>
      <c r="D21" s="697"/>
      <c r="E21" s="697"/>
      <c r="F21" s="19" t="s">
        <v>537</v>
      </c>
      <c r="G21" s="708">
        <v>10</v>
      </c>
      <c r="H21" s="708"/>
      <c r="I21" s="9" t="s">
        <v>535</v>
      </c>
      <c r="J21" s="10">
        <v>7</v>
      </c>
      <c r="K21" s="13" t="s">
        <v>537</v>
      </c>
      <c r="L21" s="14">
        <v>5</v>
      </c>
      <c r="M21" s="697"/>
      <c r="N21" s="697"/>
      <c r="O21" s="697"/>
      <c r="P21" s="697"/>
      <c r="Q21" s="19" t="s">
        <v>543</v>
      </c>
      <c r="R21" s="14">
        <v>5</v>
      </c>
      <c r="S21" s="709"/>
      <c r="T21" s="710"/>
      <c r="U21" s="703"/>
      <c r="V21" s="694"/>
      <c r="W21" s="19" t="s">
        <v>537</v>
      </c>
      <c r="X21" s="14">
        <v>10</v>
      </c>
      <c r="Y21" s="13" t="s">
        <v>537</v>
      </c>
      <c r="Z21" s="21">
        <v>7</v>
      </c>
      <c r="AA21" s="14">
        <v>3</v>
      </c>
      <c r="AB21" s="699">
        <f t="shared" ref="AB21" si="0">G21+G22+J21+J22+L21+R21+R22+X21+X22+Z21+AA21+Z22+AA22</f>
        <v>84</v>
      </c>
      <c r="AC21" s="700"/>
      <c r="AD21" s="701"/>
    </row>
    <row r="22" spans="1:30" ht="21.75" customHeight="1" thickBot="1" x14ac:dyDescent="0.3">
      <c r="A22" s="707"/>
      <c r="B22" s="697"/>
      <c r="C22" s="697"/>
      <c r="D22" s="697"/>
      <c r="E22" s="697"/>
      <c r="F22" s="22" t="s">
        <v>547</v>
      </c>
      <c r="G22" s="705">
        <v>7</v>
      </c>
      <c r="H22" s="705"/>
      <c r="I22" s="22" t="s">
        <v>21</v>
      </c>
      <c r="J22" s="23">
        <v>3</v>
      </c>
      <c r="K22" s="706"/>
      <c r="L22" s="706"/>
      <c r="M22" s="697"/>
      <c r="N22" s="697"/>
      <c r="O22" s="697"/>
      <c r="P22" s="697"/>
      <c r="Q22" s="22" t="s">
        <v>542</v>
      </c>
      <c r="R22" s="23">
        <v>7</v>
      </c>
      <c r="S22" s="711"/>
      <c r="T22" s="712"/>
      <c r="U22" s="704"/>
      <c r="V22" s="696"/>
      <c r="W22" s="22" t="s">
        <v>546</v>
      </c>
      <c r="X22" s="23">
        <v>10</v>
      </c>
      <c r="Y22" s="25" t="s">
        <v>547</v>
      </c>
      <c r="Z22" s="24">
        <v>9</v>
      </c>
      <c r="AA22" s="23">
        <v>1</v>
      </c>
      <c r="AB22" s="699"/>
      <c r="AC22" s="700"/>
      <c r="AD22" s="701"/>
    </row>
    <row r="23" spans="1:30" ht="21.75" customHeight="1" thickBot="1" x14ac:dyDescent="0.3">
      <c r="A23" s="692" t="s">
        <v>23</v>
      </c>
      <c r="B23" s="9" t="s">
        <v>535</v>
      </c>
      <c r="C23" s="14"/>
      <c r="D23" s="9" t="s">
        <v>535</v>
      </c>
      <c r="E23" s="14"/>
      <c r="F23" s="9" t="s">
        <v>535</v>
      </c>
      <c r="G23" s="21">
        <v>3</v>
      </c>
      <c r="H23" s="14">
        <v>3</v>
      </c>
      <c r="I23" s="13" t="s">
        <v>535</v>
      </c>
      <c r="J23" s="474">
        <v>3</v>
      </c>
      <c r="K23" s="697"/>
      <c r="L23" s="697"/>
      <c r="M23" s="9" t="s">
        <v>535</v>
      </c>
      <c r="N23" s="14">
        <v>7</v>
      </c>
      <c r="O23" s="9" t="s">
        <v>535</v>
      </c>
      <c r="P23" s="14">
        <v>5</v>
      </c>
      <c r="Q23" s="697"/>
      <c r="R23" s="697"/>
      <c r="S23" s="193" t="s">
        <v>534</v>
      </c>
      <c r="T23" s="195">
        <v>3</v>
      </c>
      <c r="U23" s="9" t="s">
        <v>533</v>
      </c>
      <c r="V23" s="14">
        <v>10</v>
      </c>
      <c r="W23" s="13" t="s">
        <v>545</v>
      </c>
      <c r="X23" s="14">
        <v>3</v>
      </c>
      <c r="Y23" s="698"/>
      <c r="Z23" s="698"/>
      <c r="AA23" s="698"/>
      <c r="AB23" s="699">
        <f t="shared" ref="AB23" si="1">C23+C24+E23+E24+G23+H23+G24+H24+J23+J24+N23+N24+P23+P24+V23+V24+X23+X24+T23</f>
        <v>58</v>
      </c>
      <c r="AC23" s="700">
        <f>AB23+AB25</f>
        <v>108</v>
      </c>
      <c r="AD23" s="701">
        <f>4+IF(AC23&gt;AC15,-1,0)+IF(AC23&gt;AC19,-1,0)+IF(AC23&gt;AC27,-1,0)</f>
        <v>4</v>
      </c>
    </row>
    <row r="24" spans="1:30" ht="21.75" customHeight="1" thickBot="1" x14ac:dyDescent="0.3">
      <c r="A24" s="692"/>
      <c r="B24" s="15" t="s">
        <v>536</v>
      </c>
      <c r="C24" s="23"/>
      <c r="D24" s="15" t="s">
        <v>536</v>
      </c>
      <c r="E24" s="23"/>
      <c r="F24" s="15" t="s">
        <v>536</v>
      </c>
      <c r="G24" s="24">
        <v>5</v>
      </c>
      <c r="H24" s="23">
        <v>3</v>
      </c>
      <c r="I24" s="25" t="s">
        <v>536</v>
      </c>
      <c r="J24" s="475">
        <v>3</v>
      </c>
      <c r="K24" s="697"/>
      <c r="L24" s="697"/>
      <c r="M24" s="15" t="s">
        <v>536</v>
      </c>
      <c r="N24" s="23"/>
      <c r="O24" s="27" t="s">
        <v>538</v>
      </c>
      <c r="P24" s="23">
        <v>5</v>
      </c>
      <c r="Q24" s="697"/>
      <c r="R24" s="697"/>
      <c r="S24" s="733"/>
      <c r="T24" s="732"/>
      <c r="U24" s="728"/>
      <c r="V24" s="727"/>
      <c r="W24" s="25" t="s">
        <v>538</v>
      </c>
      <c r="X24" s="23">
        <v>5</v>
      </c>
      <c r="Y24" s="698"/>
      <c r="Z24" s="698"/>
      <c r="AA24" s="698"/>
      <c r="AB24" s="699"/>
      <c r="AC24" s="700"/>
      <c r="AD24" s="701"/>
    </row>
    <row r="25" spans="1:30" ht="21.75" customHeight="1" thickBot="1" x14ac:dyDescent="0.3">
      <c r="A25" s="692"/>
      <c r="B25" s="697"/>
      <c r="C25" s="697"/>
      <c r="D25" s="697"/>
      <c r="E25" s="697"/>
      <c r="F25" s="13" t="s">
        <v>537</v>
      </c>
      <c r="G25" s="708">
        <v>3</v>
      </c>
      <c r="H25" s="708"/>
      <c r="I25" s="9" t="s">
        <v>535</v>
      </c>
      <c r="J25" s="10">
        <v>3</v>
      </c>
      <c r="K25" s="20" t="s">
        <v>537</v>
      </c>
      <c r="L25" s="14">
        <v>7</v>
      </c>
      <c r="M25" s="697"/>
      <c r="N25" s="697"/>
      <c r="O25" s="697"/>
      <c r="P25" s="697"/>
      <c r="Q25" s="26" t="s">
        <v>541</v>
      </c>
      <c r="R25" s="14">
        <v>3</v>
      </c>
      <c r="S25" s="709"/>
      <c r="T25" s="710"/>
      <c r="U25" s="703"/>
      <c r="V25" s="694"/>
      <c r="W25" s="19" t="s">
        <v>541</v>
      </c>
      <c r="X25" s="14">
        <v>3</v>
      </c>
      <c r="Y25" s="28" t="s">
        <v>541</v>
      </c>
      <c r="Z25" s="21">
        <v>2</v>
      </c>
      <c r="AA25" s="14">
        <v>1</v>
      </c>
      <c r="AB25" s="699">
        <f t="shared" ref="AB25" si="2">G25+G26+J25+J26+L25+R25+R26+X25+X26+Z25+AA25+Z26+AA26</f>
        <v>50</v>
      </c>
      <c r="AC25" s="700"/>
      <c r="AD25" s="701"/>
    </row>
    <row r="26" spans="1:30" ht="21.75" customHeight="1" thickBot="1" x14ac:dyDescent="0.3">
      <c r="A26" s="692"/>
      <c r="B26" s="697"/>
      <c r="C26" s="697"/>
      <c r="D26" s="697"/>
      <c r="E26" s="697"/>
      <c r="F26" s="25" t="s">
        <v>536</v>
      </c>
      <c r="G26" s="705">
        <v>3</v>
      </c>
      <c r="H26" s="705"/>
      <c r="I26" s="22" t="s">
        <v>547</v>
      </c>
      <c r="J26" s="23">
        <v>5</v>
      </c>
      <c r="K26" s="706"/>
      <c r="L26" s="706"/>
      <c r="M26" s="697"/>
      <c r="N26" s="697"/>
      <c r="O26" s="697"/>
      <c r="P26" s="697"/>
      <c r="Q26" s="27" t="s">
        <v>542</v>
      </c>
      <c r="R26" s="23">
        <v>3</v>
      </c>
      <c r="S26" s="711"/>
      <c r="T26" s="712"/>
      <c r="U26" s="704"/>
      <c r="V26" s="696"/>
      <c r="W26" s="22" t="s">
        <v>546</v>
      </c>
      <c r="X26" s="23">
        <v>3</v>
      </c>
      <c r="Y26" s="29" t="s">
        <v>547</v>
      </c>
      <c r="Z26" s="24">
        <v>12</v>
      </c>
      <c r="AA26" s="23">
        <v>2</v>
      </c>
      <c r="AB26" s="699"/>
      <c r="AC26" s="700"/>
      <c r="AD26" s="701"/>
    </row>
    <row r="27" spans="1:30" ht="21.75" customHeight="1" thickBot="1" x14ac:dyDescent="0.3">
      <c r="A27" s="707" t="s">
        <v>24</v>
      </c>
      <c r="B27" s="9" t="s">
        <v>535</v>
      </c>
      <c r="C27" s="14">
        <v>5</v>
      </c>
      <c r="D27" s="9" t="s">
        <v>535</v>
      </c>
      <c r="E27" s="14">
        <v>5</v>
      </c>
      <c r="F27" s="13" t="s">
        <v>535</v>
      </c>
      <c r="G27" s="21">
        <v>7</v>
      </c>
      <c r="H27" s="474">
        <v>5</v>
      </c>
      <c r="I27" s="13" t="s">
        <v>535</v>
      </c>
      <c r="J27" s="474">
        <v>7</v>
      </c>
      <c r="K27" s="697"/>
      <c r="L27" s="697"/>
      <c r="M27" s="9" t="s">
        <v>535</v>
      </c>
      <c r="N27" s="14">
        <v>10</v>
      </c>
      <c r="O27" s="9" t="s">
        <v>535</v>
      </c>
      <c r="P27" s="14">
        <v>3</v>
      </c>
      <c r="Q27" s="697"/>
      <c r="R27" s="697"/>
      <c r="S27" s="193" t="s">
        <v>534</v>
      </c>
      <c r="T27" s="195">
        <v>5</v>
      </c>
      <c r="U27" s="9" t="s">
        <v>533</v>
      </c>
      <c r="V27" s="14">
        <v>3</v>
      </c>
      <c r="W27" s="13" t="s">
        <v>545</v>
      </c>
      <c r="X27" s="14">
        <v>7</v>
      </c>
      <c r="Y27" s="720"/>
      <c r="Z27" s="721"/>
      <c r="AA27" s="722"/>
      <c r="AB27" s="699">
        <f t="shared" ref="AB27" si="3">C27+C28+E27+E28+G27+H27+G28+H28+J27+J28+N27+N28+P27+P28+V27+V28+X27+X28+T27</f>
        <v>116</v>
      </c>
      <c r="AC27" s="713">
        <f>AB27+AB29</f>
        <v>189</v>
      </c>
      <c r="AD27" s="716">
        <f>4+IF(AC27&gt;AC15,-1,0)+IF(AC27&gt;AC19,-1,0)+IF(AC27&gt;AC23,-1,0)</f>
        <v>3</v>
      </c>
    </row>
    <row r="28" spans="1:30" ht="21.75" customHeight="1" thickBot="1" x14ac:dyDescent="0.3">
      <c r="A28" s="707"/>
      <c r="B28" s="15" t="s">
        <v>536</v>
      </c>
      <c r="C28" s="23">
        <v>5</v>
      </c>
      <c r="D28" s="15" t="s">
        <v>536</v>
      </c>
      <c r="E28" s="23">
        <v>10</v>
      </c>
      <c r="F28" s="25" t="s">
        <v>536</v>
      </c>
      <c r="G28" s="24">
        <v>10</v>
      </c>
      <c r="H28" s="475">
        <v>5</v>
      </c>
      <c r="I28" s="25" t="s">
        <v>536</v>
      </c>
      <c r="J28" s="475">
        <v>5</v>
      </c>
      <c r="K28" s="697"/>
      <c r="L28" s="697"/>
      <c r="M28" s="15" t="s">
        <v>536</v>
      </c>
      <c r="N28" s="23">
        <v>10</v>
      </c>
      <c r="O28" s="27" t="s">
        <v>540</v>
      </c>
      <c r="P28" s="23">
        <v>7</v>
      </c>
      <c r="Q28" s="697"/>
      <c r="R28" s="697"/>
      <c r="S28" s="731"/>
      <c r="T28" s="732"/>
      <c r="U28" s="728"/>
      <c r="V28" s="727"/>
      <c r="W28" s="25" t="s">
        <v>538</v>
      </c>
      <c r="X28" s="23">
        <v>7</v>
      </c>
      <c r="Y28" s="723"/>
      <c r="Z28" s="724"/>
      <c r="AA28" s="725"/>
      <c r="AB28" s="699"/>
      <c r="AC28" s="714"/>
      <c r="AD28" s="717"/>
    </row>
    <row r="29" spans="1:30" ht="21.75" customHeight="1" thickBot="1" x14ac:dyDescent="0.3">
      <c r="A29" s="707"/>
      <c r="B29" s="697"/>
      <c r="C29" s="697"/>
      <c r="D29" s="697"/>
      <c r="E29" s="697"/>
      <c r="F29" s="9" t="s">
        <v>537</v>
      </c>
      <c r="G29" s="702">
        <v>5</v>
      </c>
      <c r="H29" s="702"/>
      <c r="I29" s="9" t="s">
        <v>537</v>
      </c>
      <c r="J29" s="10">
        <v>5</v>
      </c>
      <c r="K29" s="30" t="s">
        <v>537</v>
      </c>
      <c r="L29" s="10">
        <v>3</v>
      </c>
      <c r="M29" s="697"/>
      <c r="N29" s="697"/>
      <c r="O29" s="697"/>
      <c r="P29" s="697"/>
      <c r="Q29" s="31" t="s">
        <v>537</v>
      </c>
      <c r="R29" s="32">
        <v>7</v>
      </c>
      <c r="S29" s="709"/>
      <c r="T29" s="710"/>
      <c r="U29" s="703"/>
      <c r="V29" s="694"/>
      <c r="W29" s="9" t="s">
        <v>543</v>
      </c>
      <c r="X29" s="10">
        <v>7</v>
      </c>
      <c r="Y29" s="9" t="s">
        <v>548</v>
      </c>
      <c r="Z29" s="11">
        <v>12</v>
      </c>
      <c r="AA29" s="10">
        <v>4</v>
      </c>
      <c r="AB29" s="699">
        <f t="shared" ref="AB29" si="4">G29+G30+J29+J30+L29+R29+R30+X29+X30+Z29+AA29+Z30+AA30</f>
        <v>73</v>
      </c>
      <c r="AC29" s="714"/>
      <c r="AD29" s="717"/>
    </row>
    <row r="30" spans="1:30" ht="21.75" customHeight="1" thickBot="1" x14ac:dyDescent="0.3">
      <c r="A30" s="707"/>
      <c r="B30" s="697"/>
      <c r="C30" s="697"/>
      <c r="D30" s="697"/>
      <c r="E30" s="697"/>
      <c r="F30" s="22" t="s">
        <v>547</v>
      </c>
      <c r="G30" s="705">
        <v>5</v>
      </c>
      <c r="H30" s="705"/>
      <c r="I30" s="22" t="s">
        <v>547</v>
      </c>
      <c r="J30" s="23">
        <v>7</v>
      </c>
      <c r="K30" s="719"/>
      <c r="L30" s="719"/>
      <c r="M30" s="697"/>
      <c r="N30" s="697"/>
      <c r="O30" s="697"/>
      <c r="P30" s="697"/>
      <c r="Q30" s="33" t="s">
        <v>542</v>
      </c>
      <c r="R30" s="23">
        <v>3</v>
      </c>
      <c r="S30" s="711"/>
      <c r="T30" s="712"/>
      <c r="U30" s="704"/>
      <c r="V30" s="696"/>
      <c r="W30" s="22" t="s">
        <v>542</v>
      </c>
      <c r="X30" s="23">
        <v>5</v>
      </c>
      <c r="Y30" s="22" t="s">
        <v>547</v>
      </c>
      <c r="Z30" s="24">
        <v>7</v>
      </c>
      <c r="AA30" s="23">
        <v>3</v>
      </c>
      <c r="AB30" s="699"/>
      <c r="AC30" s="715"/>
      <c r="AD30" s="718"/>
    </row>
    <row r="31" spans="1:30" ht="21.75" customHeight="1" x14ac:dyDescent="0.25">
      <c r="A31" s="34" t="s">
        <v>25</v>
      </c>
      <c r="B31" s="34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O31" s="35"/>
      <c r="Q31" s="35"/>
      <c r="U31" s="35"/>
      <c r="X31" s="36"/>
    </row>
  </sheetData>
  <mergeCells count="96">
    <mergeCell ref="U16:V16"/>
    <mergeCell ref="U20:V20"/>
    <mergeCell ref="U24:V24"/>
    <mergeCell ref="U28:V28"/>
    <mergeCell ref="S13:T13"/>
    <mergeCell ref="S16:T16"/>
    <mergeCell ref="S20:T20"/>
    <mergeCell ref="S24:T24"/>
    <mergeCell ref="S28:T28"/>
    <mergeCell ref="S17:T18"/>
    <mergeCell ref="S21:T22"/>
    <mergeCell ref="S25:T26"/>
    <mergeCell ref="S29:T30"/>
    <mergeCell ref="AC27:AC30"/>
    <mergeCell ref="AD27:AD30"/>
    <mergeCell ref="B29:C30"/>
    <mergeCell ref="D29:E30"/>
    <mergeCell ref="G29:H29"/>
    <mergeCell ref="M29:N30"/>
    <mergeCell ref="O29:P30"/>
    <mergeCell ref="U29:V30"/>
    <mergeCell ref="AB29:AB30"/>
    <mergeCell ref="G30:H30"/>
    <mergeCell ref="K30:L30"/>
    <mergeCell ref="AB27:AB28"/>
    <mergeCell ref="Y27:AA28"/>
    <mergeCell ref="A27:A30"/>
    <mergeCell ref="K27:L28"/>
    <mergeCell ref="Q27:R28"/>
    <mergeCell ref="AC23:AC26"/>
    <mergeCell ref="AD23:AD26"/>
    <mergeCell ref="B25:C26"/>
    <mergeCell ref="D25:E26"/>
    <mergeCell ref="G25:H25"/>
    <mergeCell ref="M25:N26"/>
    <mergeCell ref="O25:P26"/>
    <mergeCell ref="U25:V26"/>
    <mergeCell ref="AB25:AB26"/>
    <mergeCell ref="G26:H26"/>
    <mergeCell ref="K26:L26"/>
    <mergeCell ref="A23:A26"/>
    <mergeCell ref="K23:L24"/>
    <mergeCell ref="Q23:R24"/>
    <mergeCell ref="Y23:AA24"/>
    <mergeCell ref="AB23:AB24"/>
    <mergeCell ref="AC19:AC22"/>
    <mergeCell ref="AD19:AD22"/>
    <mergeCell ref="U21:V22"/>
    <mergeCell ref="AB21:AB22"/>
    <mergeCell ref="AB17:AB18"/>
    <mergeCell ref="G18:H18"/>
    <mergeCell ref="K18:L18"/>
    <mergeCell ref="A19:A22"/>
    <mergeCell ref="K19:L20"/>
    <mergeCell ref="Q19:R20"/>
    <mergeCell ref="Y19:AA20"/>
    <mergeCell ref="AB19:AB20"/>
    <mergeCell ref="B21:C22"/>
    <mergeCell ref="D21:E22"/>
    <mergeCell ref="G21:H21"/>
    <mergeCell ref="M21:N22"/>
    <mergeCell ref="O21:P22"/>
    <mergeCell ref="G22:H22"/>
    <mergeCell ref="K22:L22"/>
    <mergeCell ref="AD13:AD14"/>
    <mergeCell ref="G14:H14"/>
    <mergeCell ref="Z14:AA14"/>
    <mergeCell ref="A15:A18"/>
    <mergeCell ref="K15:L16"/>
    <mergeCell ref="Q15:R16"/>
    <mergeCell ref="Y15:AA16"/>
    <mergeCell ref="AB15:AB16"/>
    <mergeCell ref="AC15:AC18"/>
    <mergeCell ref="AD15:AD18"/>
    <mergeCell ref="B17:C18"/>
    <mergeCell ref="D17:E18"/>
    <mergeCell ref="G17:H17"/>
    <mergeCell ref="M17:N18"/>
    <mergeCell ref="O17:P18"/>
    <mergeCell ref="U17:V18"/>
    <mergeCell ref="A10:AD10"/>
    <mergeCell ref="A11:AD11"/>
    <mergeCell ref="A13:A14"/>
    <mergeCell ref="B13:C13"/>
    <mergeCell ref="D13:E13"/>
    <mergeCell ref="F13:H13"/>
    <mergeCell ref="I13:J13"/>
    <mergeCell ref="K13:L13"/>
    <mergeCell ref="M13:N13"/>
    <mergeCell ref="O13:P13"/>
    <mergeCell ref="Q13:R13"/>
    <mergeCell ref="U13:V13"/>
    <mergeCell ref="W13:X13"/>
    <mergeCell ref="Y13:AA13"/>
    <mergeCell ref="AB13:AB14"/>
    <mergeCell ref="AC13:AC14"/>
  </mergeCells>
  <pageMargins left="0.70833333333333304" right="0.70833333333333304" top="0.78749999999999998" bottom="0.78749999999999998" header="0.511811023622047" footer="0.511811023622047"/>
  <pageSetup paperSize="9" scale="65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IJ48"/>
  <sheetViews>
    <sheetView view="pageBreakPreview" topLeftCell="A5" zoomScale="110" zoomScaleNormal="100" zoomScalePageLayoutView="110" workbookViewId="0">
      <selection activeCell="M11" sqref="M11:O11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6" width="8.7109375" style="76" customWidth="1"/>
    <col min="17" max="17" width="8.7109375" style="74" customWidth="1"/>
    <col min="18" max="18" width="8.85546875" style="76" customWidth="1"/>
    <col min="19" max="19" width="8.85546875" style="74" customWidth="1"/>
    <col min="20" max="20" width="5.28515625" style="73" customWidth="1"/>
    <col min="21" max="21" width="13.7109375" style="73" customWidth="1"/>
    <col min="22" max="22" width="10" style="73" customWidth="1"/>
    <col min="23" max="23" width="7" style="73" customWidth="1"/>
    <col min="24" max="241" width="9.140625" style="77" customWidth="1"/>
    <col min="242" max="242" width="2.7109375" style="77" customWidth="1"/>
    <col min="243" max="243" width="17.5703125" style="77" customWidth="1"/>
    <col min="244" max="244" width="11.5703125" style="77" hidden="1" customWidth="1"/>
    <col min="245" max="16384" width="1.7109375" style="77"/>
  </cols>
  <sheetData>
    <row r="1" spans="1:244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4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4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4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4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4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4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4" s="122" customFormat="1" ht="15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244" s="79" customFormat="1" ht="36" x14ac:dyDescent="0.35">
      <c r="A9" s="741" t="s">
        <v>105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8"/>
    </row>
    <row r="10" spans="1:244" s="79" customFormat="1" ht="21" x14ac:dyDescent="0.35">
      <c r="A10" s="78"/>
      <c r="B10" s="78"/>
      <c r="C10" s="78"/>
      <c r="D10" s="80"/>
      <c r="E10" s="78"/>
      <c r="F10" s="81"/>
      <c r="G10" s="80"/>
      <c r="H10" s="78"/>
      <c r="I10" s="81"/>
      <c r="J10" s="82"/>
      <c r="K10" s="78"/>
      <c r="L10" s="81"/>
      <c r="M10" s="82"/>
      <c r="N10" s="78"/>
      <c r="O10" s="81"/>
      <c r="P10" s="83"/>
      <c r="Q10" s="80"/>
      <c r="R10" s="82"/>
      <c r="S10" s="80"/>
      <c r="T10" s="78"/>
      <c r="U10" s="78"/>
      <c r="V10" s="78"/>
      <c r="W10" s="78"/>
    </row>
    <row r="11" spans="1:244" s="79" customFormat="1" ht="21" x14ac:dyDescent="0.35">
      <c r="A11" s="84"/>
      <c r="B11" s="85" t="s">
        <v>92</v>
      </c>
      <c r="C11" s="86" t="s">
        <v>93</v>
      </c>
      <c r="D11" s="742" t="s">
        <v>20</v>
      </c>
      <c r="E11" s="742"/>
      <c r="F11" s="742"/>
      <c r="G11" s="742" t="s">
        <v>23</v>
      </c>
      <c r="H11" s="742"/>
      <c r="I11" s="742"/>
      <c r="J11" s="742" t="s">
        <v>24</v>
      </c>
      <c r="K11" s="742"/>
      <c r="L11" s="742"/>
      <c r="M11" s="742" t="s">
        <v>22</v>
      </c>
      <c r="N11" s="742"/>
      <c r="O11" s="742"/>
      <c r="P11" s="87" t="s">
        <v>94</v>
      </c>
      <c r="Q11" s="88" t="s">
        <v>95</v>
      </c>
      <c r="R11" s="743" t="s">
        <v>96</v>
      </c>
      <c r="S11" s="743"/>
      <c r="T11" s="743" t="s">
        <v>97</v>
      </c>
      <c r="U11" s="743"/>
      <c r="V11" s="89" t="s">
        <v>12</v>
      </c>
      <c r="W11" s="80"/>
      <c r="X11" s="90"/>
      <c r="Y11" s="90"/>
      <c r="Z11" s="90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</row>
    <row r="12" spans="1:244" s="79" customFormat="1" ht="21" x14ac:dyDescent="0.35">
      <c r="A12" s="91">
        <v>1</v>
      </c>
      <c r="B12" s="251" t="s">
        <v>312</v>
      </c>
      <c r="C12" s="92"/>
      <c r="D12" s="317"/>
      <c r="E12" s="342"/>
      <c r="F12" s="343"/>
      <c r="G12" s="344">
        <v>33</v>
      </c>
      <c r="H12" s="339" t="s">
        <v>98</v>
      </c>
      <c r="I12" s="345">
        <v>13</v>
      </c>
      <c r="J12" s="344">
        <v>29</v>
      </c>
      <c r="K12" s="339" t="s">
        <v>98</v>
      </c>
      <c r="L12" s="345">
        <v>21</v>
      </c>
      <c r="M12" s="344">
        <v>40</v>
      </c>
      <c r="N12" s="339" t="s">
        <v>98</v>
      </c>
      <c r="O12" s="345">
        <v>24</v>
      </c>
      <c r="P12" s="253">
        <f>IF(G12&gt;I12,1,0)+IF(J12&gt;L12,1,0)+IF(M12&gt;O12,1,0)</f>
        <v>3</v>
      </c>
      <c r="Q12" s="255">
        <f>IF(G12&lt;I12,1,0)+IF(J12&lt;L12,1,0)+IF(M12&lt;O12,1,0)</f>
        <v>0</v>
      </c>
      <c r="R12" s="255">
        <f>G12+J12+M12</f>
        <v>102</v>
      </c>
      <c r="S12" s="255">
        <f>I12+L12+O12</f>
        <v>58</v>
      </c>
      <c r="T12" s="744">
        <f>P12*2+Q12*1</f>
        <v>6</v>
      </c>
      <c r="U12" s="744"/>
      <c r="V12" s="324">
        <f>1+IF(T12&lt;T13,1,0)+IF(T12&lt;T14,1,0)+IF(T12&lt;T15,1,0)</f>
        <v>1</v>
      </c>
      <c r="W12" s="78"/>
      <c r="X12" s="90"/>
      <c r="Y12" s="90"/>
      <c r="Z12" s="94"/>
    </row>
    <row r="13" spans="1:244" s="79" customFormat="1" ht="21" x14ac:dyDescent="0.35">
      <c r="A13" s="91">
        <v>2</v>
      </c>
      <c r="B13" s="251" t="s">
        <v>460</v>
      </c>
      <c r="C13" s="92"/>
      <c r="D13" s="253">
        <f>I12</f>
        <v>13</v>
      </c>
      <c r="E13" s="340" t="s">
        <v>98</v>
      </c>
      <c r="F13" s="345">
        <f>G12</f>
        <v>33</v>
      </c>
      <c r="G13" s="341"/>
      <c r="H13" s="342"/>
      <c r="I13" s="343"/>
      <c r="J13" s="344">
        <v>13</v>
      </c>
      <c r="K13" s="339" t="s">
        <v>98</v>
      </c>
      <c r="L13" s="345">
        <v>29</v>
      </c>
      <c r="M13" s="344">
        <v>13</v>
      </c>
      <c r="N13" s="339" t="s">
        <v>98</v>
      </c>
      <c r="O13" s="345">
        <v>30</v>
      </c>
      <c r="P13" s="253">
        <f>IF(D13&gt;F13,1,0)+IF(J13&gt;L13,1,0)+IF(M13&gt;O13,1,0)</f>
        <v>0</v>
      </c>
      <c r="Q13" s="255">
        <f>IF(D13&lt;F13,1,0)+IF(J13&lt;L13,1,0)+IF(M13&lt;O13,1,0)</f>
        <v>3</v>
      </c>
      <c r="R13" s="255">
        <f>D13+J13+M13</f>
        <v>39</v>
      </c>
      <c r="S13" s="255">
        <f>F13+L13+O13</f>
        <v>92</v>
      </c>
      <c r="T13" s="744">
        <f>P13*2+Q13*1</f>
        <v>3</v>
      </c>
      <c r="U13" s="744"/>
      <c r="V13" s="324">
        <f>1+IF(T13&lt;T12,1,0)+IF(T13&lt;T14,1,0)+IF(T13&lt;T15,1,0)</f>
        <v>4</v>
      </c>
      <c r="W13" s="78"/>
      <c r="X13" s="90"/>
      <c r="Y13" s="90"/>
      <c r="Z13" s="94"/>
    </row>
    <row r="14" spans="1:244" ht="21" x14ac:dyDescent="0.35">
      <c r="A14" s="91">
        <v>3</v>
      </c>
      <c r="B14" s="251" t="s">
        <v>461</v>
      </c>
      <c r="C14" s="92"/>
      <c r="D14" s="253">
        <f>L12</f>
        <v>21</v>
      </c>
      <c r="E14" s="340" t="s">
        <v>98</v>
      </c>
      <c r="F14" s="345">
        <f>J12</f>
        <v>29</v>
      </c>
      <c r="G14" s="344">
        <f>L13</f>
        <v>29</v>
      </c>
      <c r="H14" s="340" t="s">
        <v>98</v>
      </c>
      <c r="I14" s="345">
        <f>J13</f>
        <v>13</v>
      </c>
      <c r="J14" s="341"/>
      <c r="K14" s="342"/>
      <c r="L14" s="343"/>
      <c r="M14" s="344">
        <v>17</v>
      </c>
      <c r="N14" s="339" t="s">
        <v>98</v>
      </c>
      <c r="O14" s="345">
        <v>20</v>
      </c>
      <c r="P14" s="253">
        <f>IF(D14&gt;F14,1,0)+IF(G14&gt;I14,1,0)+IF(M14&gt;O14,1,0)</f>
        <v>1</v>
      </c>
      <c r="Q14" s="255">
        <f>IF(D14&lt;F14,1,0)+IF(G14&lt;I14,1,0)+IF(M14&lt;O14,1,0)</f>
        <v>2</v>
      </c>
      <c r="R14" s="255">
        <f>D14+G14+M14</f>
        <v>67</v>
      </c>
      <c r="S14" s="255">
        <f>F14+I14+O14</f>
        <v>62</v>
      </c>
      <c r="T14" s="744">
        <f>P14*2+Q14*1</f>
        <v>4</v>
      </c>
      <c r="U14" s="744"/>
      <c r="V14" s="324">
        <f>1+IF(T14&lt;T12,1,0)+IF(T14&lt;T13,1,0)+IF(T14&lt;T15,1,0)</f>
        <v>3</v>
      </c>
      <c r="W14" s="78"/>
      <c r="X14" s="90"/>
      <c r="Y14" s="90"/>
      <c r="Z14" s="94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</row>
    <row r="15" spans="1:244" s="95" customFormat="1" ht="21" x14ac:dyDescent="0.35">
      <c r="A15" s="91">
        <v>4</v>
      </c>
      <c r="B15" s="251" t="s">
        <v>229</v>
      </c>
      <c r="C15" s="92"/>
      <c r="D15" s="253">
        <f>O12</f>
        <v>24</v>
      </c>
      <c r="E15" s="340" t="s">
        <v>98</v>
      </c>
      <c r="F15" s="345">
        <f>M12</f>
        <v>40</v>
      </c>
      <c r="G15" s="344">
        <f>O13</f>
        <v>30</v>
      </c>
      <c r="H15" s="340" t="s">
        <v>98</v>
      </c>
      <c r="I15" s="345">
        <f>M13</f>
        <v>13</v>
      </c>
      <c r="J15" s="344">
        <f>O14</f>
        <v>20</v>
      </c>
      <c r="K15" s="340" t="s">
        <v>98</v>
      </c>
      <c r="L15" s="345">
        <f>M14</f>
        <v>17</v>
      </c>
      <c r="M15" s="341"/>
      <c r="N15" s="342"/>
      <c r="O15" s="343"/>
      <c r="P15" s="253">
        <f>IF(D15&gt;F15,1,0)+IF(G15&gt;I15,1,0)+IF(J15&gt;L15,1,0)</f>
        <v>2</v>
      </c>
      <c r="Q15" s="255">
        <f>IF(D15&lt;F15,1,0)+IF(G15&lt;I15,1,0)+IF(J15&lt;L15,1,0)</f>
        <v>1</v>
      </c>
      <c r="R15" s="255">
        <f>D15+G15+J15</f>
        <v>74</v>
      </c>
      <c r="S15" s="255">
        <f>F15+I15+L15</f>
        <v>70</v>
      </c>
      <c r="T15" s="744">
        <f>P15*2+Q15*1</f>
        <v>5</v>
      </c>
      <c r="U15" s="744"/>
      <c r="V15" s="324">
        <f>1+IF(T15&lt;T12,1,0)+IF(T15&lt;T13,1,0)+IF(T15&lt;T14,1,0)</f>
        <v>2</v>
      </c>
      <c r="W15" s="78"/>
      <c r="X15" s="90"/>
      <c r="Y15" s="90"/>
      <c r="Z15" s="94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</row>
    <row r="16" spans="1:244" s="95" customFormat="1" x14ac:dyDescent="0.3">
      <c r="A16" s="96"/>
      <c r="B16" s="96"/>
      <c r="C16" s="96"/>
      <c r="D16" s="97"/>
      <c r="E16" s="96"/>
      <c r="F16" s="97"/>
      <c r="G16" s="97"/>
      <c r="H16" s="96"/>
      <c r="I16" s="97"/>
      <c r="J16" s="97"/>
      <c r="K16" s="96"/>
      <c r="L16" s="97"/>
      <c r="M16" s="97"/>
      <c r="N16" s="96"/>
      <c r="O16" s="97"/>
      <c r="P16" s="98"/>
      <c r="Q16" s="97"/>
      <c r="R16" s="98"/>
      <c r="S16" s="97"/>
      <c r="T16" s="745"/>
      <c r="U16" s="745"/>
      <c r="V16" s="96"/>
      <c r="W16" s="73"/>
      <c r="X16" s="99"/>
      <c r="Y16" s="99"/>
      <c r="Z16" s="100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</row>
    <row r="17" spans="1:244" s="95" customFormat="1" ht="15.75" x14ac:dyDescent="0.25">
      <c r="A17" s="101"/>
      <c r="B17" s="102" t="s">
        <v>243</v>
      </c>
      <c r="C17" s="101"/>
      <c r="D17" s="103"/>
      <c r="E17" s="101"/>
      <c r="F17" s="103"/>
      <c r="G17" s="103"/>
      <c r="H17" s="101"/>
      <c r="I17" s="103"/>
      <c r="J17" s="103"/>
      <c r="K17" s="101"/>
      <c r="L17" s="103"/>
      <c r="M17" s="103"/>
      <c r="N17" s="101"/>
      <c r="O17" s="103"/>
      <c r="P17" s="103"/>
      <c r="Q17" s="103"/>
      <c r="R17" s="103"/>
      <c r="S17" s="103"/>
      <c r="T17" s="101"/>
      <c r="U17" s="101"/>
      <c r="V17" s="101"/>
      <c r="W17" s="104"/>
      <c r="X17" s="105"/>
      <c r="Y17" s="105"/>
      <c r="Z17" s="106"/>
    </row>
    <row r="18" spans="1:244" s="108" customFormat="1" ht="18" x14ac:dyDescent="0.25">
      <c r="A18" s="101"/>
      <c r="B18" s="107" t="s">
        <v>100</v>
      </c>
      <c r="C18" s="101"/>
      <c r="D18" s="103"/>
      <c r="E18" s="101"/>
      <c r="F18" s="103"/>
      <c r="G18" s="103"/>
      <c r="H18" s="101"/>
      <c r="I18" s="103"/>
      <c r="J18" s="103"/>
      <c r="K18" s="101"/>
      <c r="L18" s="103"/>
      <c r="M18" s="103"/>
      <c r="N18" s="101"/>
      <c r="O18" s="103"/>
      <c r="P18" s="103"/>
      <c r="Q18" s="103"/>
      <c r="R18" s="103"/>
      <c r="S18" s="103"/>
      <c r="T18" s="101"/>
      <c r="U18" s="101"/>
      <c r="V18" s="101"/>
      <c r="W18" s="104"/>
      <c r="X18" s="105"/>
      <c r="Y18" s="105"/>
      <c r="Z18" s="106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</row>
    <row r="19" spans="1:244" s="108" customFormat="1" ht="18" x14ac:dyDescent="0.25">
      <c r="A19" s="101"/>
      <c r="B19" s="101"/>
      <c r="C19" s="101"/>
      <c r="D19" s="103"/>
      <c r="E19" s="101"/>
      <c r="F19" s="103"/>
      <c r="G19" s="103"/>
      <c r="H19" s="101"/>
      <c r="I19" s="103"/>
      <c r="J19" s="103"/>
      <c r="K19" s="101"/>
      <c r="L19" s="103"/>
      <c r="M19" s="103"/>
      <c r="N19" s="101"/>
      <c r="O19" s="103"/>
      <c r="P19" s="103"/>
      <c r="Q19" s="103"/>
      <c r="R19" s="103"/>
      <c r="S19" s="103"/>
      <c r="T19" s="101"/>
      <c r="U19" s="101"/>
      <c r="V19" s="101"/>
      <c r="W19" s="104"/>
      <c r="X19" s="105"/>
      <c r="Y19" s="105"/>
      <c r="Z19" s="106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</row>
    <row r="20" spans="1:244" s="108" customFormat="1" x14ac:dyDescent="0.25">
      <c r="A20" s="109"/>
      <c r="B20" s="746" t="s">
        <v>101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110"/>
      <c r="X20" s="111"/>
      <c r="Y20" s="111"/>
      <c r="Z20" s="112"/>
    </row>
    <row r="21" spans="1:244" s="108" customFormat="1" ht="18" x14ac:dyDescent="0.25">
      <c r="A21" s="109"/>
      <c r="B21" s="747" t="s">
        <v>465</v>
      </c>
      <c r="C21" s="747"/>
      <c r="D21" s="747"/>
      <c r="E21" s="747"/>
      <c r="F21" s="747"/>
      <c r="G21" s="747"/>
      <c r="H21" s="747"/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</row>
    <row r="22" spans="1:244" s="108" customFormat="1" ht="18" x14ac:dyDescent="0.25">
      <c r="A22" s="109"/>
      <c r="B22" s="747"/>
      <c r="C22" s="747"/>
      <c r="D22" s="747"/>
      <c r="E22" s="747"/>
      <c r="F22" s="747"/>
      <c r="G22" s="747"/>
      <c r="H22" s="747"/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747"/>
      <c r="T22" s="747"/>
      <c r="U22" s="747"/>
      <c r="V22" s="747"/>
    </row>
    <row r="23" spans="1:244" s="108" customFormat="1" ht="18" x14ac:dyDescent="0.25">
      <c r="A23" s="109"/>
      <c r="B23" s="747"/>
      <c r="C23" s="747"/>
      <c r="D23" s="747"/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7"/>
      <c r="U23" s="747"/>
      <c r="V23" s="747"/>
    </row>
    <row r="24" spans="1:244" s="108" customFormat="1" ht="18" x14ac:dyDescent="0.25">
      <c r="A24" s="109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</row>
    <row r="25" spans="1:244" s="108" customFormat="1" ht="18" x14ac:dyDescent="0.25">
      <c r="A25" s="110"/>
      <c r="B25" s="748" t="s">
        <v>466</v>
      </c>
      <c r="C25" s="748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8"/>
      <c r="U25" s="748"/>
      <c r="V25" s="748"/>
      <c r="W25" s="110"/>
    </row>
    <row r="26" spans="1:244" s="108" customFormat="1" ht="18" x14ac:dyDescent="0.25">
      <c r="A26" s="110"/>
      <c r="B26" s="748"/>
      <c r="C26" s="748"/>
      <c r="D26" s="748"/>
      <c r="E26" s="748"/>
      <c r="F26" s="748"/>
      <c r="G26" s="748"/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110"/>
    </row>
    <row r="27" spans="1:244" s="108" customFormat="1" ht="18" x14ac:dyDescent="0.25">
      <c r="A27" s="110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110"/>
    </row>
    <row r="28" spans="1:244" s="108" customFormat="1" ht="18" x14ac:dyDescent="0.25">
      <c r="A28" s="110"/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110"/>
    </row>
    <row r="29" spans="1:244" s="108" customFormat="1" ht="18" x14ac:dyDescent="0.25">
      <c r="A29" s="110"/>
      <c r="B29" s="748" t="s">
        <v>455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110"/>
    </row>
    <row r="30" spans="1:244" x14ac:dyDescent="0.3">
      <c r="A30" s="110"/>
      <c r="B30" s="748"/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110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</row>
    <row r="31" spans="1:244" x14ac:dyDescent="0.3">
      <c r="A31" s="110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110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  <c r="HJ31" s="108"/>
      <c r="HK31" s="108"/>
      <c r="HL31" s="108"/>
      <c r="HM31" s="108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</row>
    <row r="32" spans="1:244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</row>
    <row r="33" spans="2:17" x14ac:dyDescent="0.3">
      <c r="B33" s="247" t="s">
        <v>454</v>
      </c>
      <c r="C33" s="110"/>
      <c r="D33" s="114"/>
      <c r="E33" s="110"/>
      <c r="F33" s="115"/>
      <c r="G33" s="114"/>
      <c r="H33" s="110"/>
      <c r="I33" s="115"/>
      <c r="J33" s="116"/>
      <c r="K33" s="110"/>
      <c r="L33" s="115" t="s">
        <v>103</v>
      </c>
      <c r="M33" s="116"/>
      <c r="N33" s="750">
        <v>45968</v>
      </c>
      <c r="O33" s="750"/>
      <c r="P33" s="750"/>
      <c r="Q33" s="750"/>
    </row>
    <row r="34" spans="2:17" x14ac:dyDescent="0.3">
      <c r="P34" s="117"/>
    </row>
    <row r="35" spans="2:17" x14ac:dyDescent="0.3">
      <c r="P35" s="117"/>
    </row>
    <row r="36" spans="2:17" x14ac:dyDescent="0.3">
      <c r="P36" s="117"/>
    </row>
    <row r="37" spans="2:17" x14ac:dyDescent="0.3">
      <c r="P37" s="117"/>
    </row>
    <row r="38" spans="2:17" x14ac:dyDescent="0.3">
      <c r="P38" s="117"/>
    </row>
    <row r="39" spans="2:17" x14ac:dyDescent="0.3">
      <c r="P39" s="117"/>
    </row>
    <row r="40" spans="2:17" x14ac:dyDescent="0.3">
      <c r="P40" s="117"/>
    </row>
    <row r="41" spans="2:17" x14ac:dyDescent="0.3">
      <c r="P41" s="117"/>
    </row>
    <row r="42" spans="2:17" x14ac:dyDescent="0.3">
      <c r="P42" s="117"/>
    </row>
    <row r="43" spans="2:17" x14ac:dyDescent="0.3">
      <c r="P43" s="117"/>
    </row>
    <row r="44" spans="2:17" x14ac:dyDescent="0.3">
      <c r="P44" s="117"/>
    </row>
    <row r="45" spans="2:17" x14ac:dyDescent="0.3">
      <c r="P45" s="117"/>
    </row>
    <row r="46" spans="2:17" x14ac:dyDescent="0.3">
      <c r="P46" s="117"/>
    </row>
    <row r="47" spans="2:17" x14ac:dyDescent="0.3">
      <c r="P47" s="117"/>
    </row>
    <row r="48" spans="2:17" x14ac:dyDescent="0.3">
      <c r="P48" s="117"/>
    </row>
  </sheetData>
  <protectedRanges>
    <protectedRange sqref="G12 I12 J12:J13 L12:L13 M12:M14 O12:O14 V12:V15" name="Oblast1_1_1"/>
    <protectedRange sqref="B12:B15" name="Oblast1_1_2_1"/>
  </protectedRanges>
  <mergeCells count="26">
    <mergeCell ref="A9:V9"/>
    <mergeCell ref="T16:U16"/>
    <mergeCell ref="B23:V23"/>
    <mergeCell ref="B24:V24"/>
    <mergeCell ref="B25:V25"/>
    <mergeCell ref="B20:V20"/>
    <mergeCell ref="B21:V21"/>
    <mergeCell ref="B22:V22"/>
    <mergeCell ref="D11:F11"/>
    <mergeCell ref="G11:I11"/>
    <mergeCell ref="J11:L11"/>
    <mergeCell ref="M11:O11"/>
    <mergeCell ref="R11:S11"/>
    <mergeCell ref="T11:U11"/>
    <mergeCell ref="T12:U12"/>
    <mergeCell ref="T13:U13"/>
    <mergeCell ref="T14:U14"/>
    <mergeCell ref="T15:U15"/>
    <mergeCell ref="B32:V32"/>
    <mergeCell ref="N33:Q33"/>
    <mergeCell ref="B27:V27"/>
    <mergeCell ref="B28:V28"/>
    <mergeCell ref="B29:V29"/>
    <mergeCell ref="B30:V30"/>
    <mergeCell ref="B31:V31"/>
    <mergeCell ref="B26:V26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80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H54"/>
  <sheetViews>
    <sheetView view="pageBreakPreview" zoomScale="110" zoomScaleNormal="100" zoomScalePageLayoutView="110" workbookViewId="0"/>
  </sheetViews>
  <sheetFormatPr defaultColWidth="9.140625" defaultRowHeight="15.75" x14ac:dyDescent="0.25"/>
  <cols>
    <col min="1" max="1" width="3.42578125" style="40" customWidth="1"/>
    <col min="2" max="2" width="11.28515625" style="37" customWidth="1"/>
    <col min="3" max="3" width="11.5703125" style="37" customWidth="1"/>
    <col min="4" max="4" width="25" style="37" customWidth="1"/>
    <col min="5" max="16384" width="9.140625" style="37"/>
  </cols>
  <sheetData>
    <row r="1" spans="1:8" x14ac:dyDescent="0.25">
      <c r="B1" s="118" t="s">
        <v>106</v>
      </c>
      <c r="C1" s="119"/>
      <c r="D1" s="119"/>
    </row>
    <row r="2" spans="1:8" x14ac:dyDescent="0.25">
      <c r="B2" s="118" t="s">
        <v>107</v>
      </c>
      <c r="C2" s="119"/>
      <c r="D2" s="119"/>
      <c r="E2" s="119"/>
      <c r="F2" s="119"/>
      <c r="G2" s="119"/>
      <c r="H2" s="119"/>
    </row>
    <row r="4" spans="1:8" x14ac:dyDescent="0.25">
      <c r="A4" s="40" t="s">
        <v>37</v>
      </c>
      <c r="B4" s="72" t="s">
        <v>108</v>
      </c>
    </row>
    <row r="5" spans="1:8" x14ac:dyDescent="0.25">
      <c r="B5" s="37" t="s">
        <v>109</v>
      </c>
    </row>
    <row r="6" spans="1:8" x14ac:dyDescent="0.25">
      <c r="B6" s="39" t="s">
        <v>110</v>
      </c>
    </row>
    <row r="7" spans="1:8" x14ac:dyDescent="0.25">
      <c r="B7" s="72"/>
    </row>
    <row r="8" spans="1:8" x14ac:dyDescent="0.25">
      <c r="A8" s="40" t="s">
        <v>111</v>
      </c>
      <c r="B8" s="37" t="s">
        <v>112</v>
      </c>
    </row>
    <row r="9" spans="1:8" x14ac:dyDescent="0.25">
      <c r="B9" s="37" t="s">
        <v>113</v>
      </c>
    </row>
    <row r="10" spans="1:8" x14ac:dyDescent="0.25">
      <c r="B10" s="37" t="s">
        <v>114</v>
      </c>
    </row>
    <row r="11" spans="1:8" x14ac:dyDescent="0.25">
      <c r="B11" s="37" t="s">
        <v>115</v>
      </c>
    </row>
    <row r="12" spans="1:8" x14ac:dyDescent="0.25">
      <c r="B12" s="37" t="s">
        <v>116</v>
      </c>
    </row>
    <row r="14" spans="1:8" x14ac:dyDescent="0.25">
      <c r="A14" s="40" t="s">
        <v>117</v>
      </c>
      <c r="B14" s="119" t="s">
        <v>118</v>
      </c>
      <c r="C14" s="119"/>
      <c r="D14" s="119"/>
      <c r="E14" s="119"/>
      <c r="F14" s="119"/>
      <c r="G14" s="119"/>
      <c r="H14" s="119"/>
    </row>
    <row r="15" spans="1:8" x14ac:dyDescent="0.25">
      <c r="B15" s="119" t="s">
        <v>119</v>
      </c>
      <c r="C15" s="119"/>
      <c r="D15" s="119"/>
      <c r="E15" s="119"/>
      <c r="F15" s="119"/>
      <c r="G15" s="119"/>
      <c r="H15" s="119"/>
    </row>
    <row r="17" spans="1:2" x14ac:dyDescent="0.25">
      <c r="A17" s="40" t="s">
        <v>120</v>
      </c>
      <c r="B17" s="37" t="s">
        <v>121</v>
      </c>
    </row>
    <row r="18" spans="1:2" x14ac:dyDescent="0.25">
      <c r="B18" s="37" t="s">
        <v>122</v>
      </c>
    </row>
    <row r="19" spans="1:2" x14ac:dyDescent="0.25">
      <c r="B19" s="37" t="s">
        <v>123</v>
      </c>
    </row>
    <row r="20" spans="1:2" x14ac:dyDescent="0.25">
      <c r="B20" s="37" t="s">
        <v>124</v>
      </c>
    </row>
    <row r="22" spans="1:2" x14ac:dyDescent="0.25">
      <c r="A22" s="40" t="s">
        <v>125</v>
      </c>
      <c r="B22" s="37" t="s">
        <v>126</v>
      </c>
    </row>
    <row r="23" spans="1:2" x14ac:dyDescent="0.25">
      <c r="B23" s="37" t="s">
        <v>127</v>
      </c>
    </row>
    <row r="24" spans="1:2" x14ac:dyDescent="0.25">
      <c r="B24" s="37" t="s">
        <v>128</v>
      </c>
    </row>
    <row r="25" spans="1:2" x14ac:dyDescent="0.25">
      <c r="B25" s="37" t="s">
        <v>129</v>
      </c>
    </row>
    <row r="27" spans="1:2" x14ac:dyDescent="0.25">
      <c r="A27" s="40" t="s">
        <v>130</v>
      </c>
      <c r="B27" s="37" t="s">
        <v>131</v>
      </c>
    </row>
    <row r="28" spans="1:2" x14ac:dyDescent="0.25">
      <c r="B28" s="37" t="s">
        <v>132</v>
      </c>
    </row>
    <row r="29" spans="1:2" x14ac:dyDescent="0.25">
      <c r="B29" s="37" t="s">
        <v>133</v>
      </c>
    </row>
    <row r="30" spans="1:2" x14ac:dyDescent="0.25">
      <c r="B30" s="37" t="s">
        <v>134</v>
      </c>
    </row>
    <row r="32" spans="1:2" x14ac:dyDescent="0.25">
      <c r="A32" s="40" t="s">
        <v>52</v>
      </c>
      <c r="B32" s="37" t="s">
        <v>135</v>
      </c>
    </row>
    <row r="33" spans="1:3" x14ac:dyDescent="0.25">
      <c r="B33" s="37" t="s">
        <v>136</v>
      </c>
    </row>
    <row r="34" spans="1:3" x14ac:dyDescent="0.25">
      <c r="B34" s="37" t="s">
        <v>137</v>
      </c>
    </row>
    <row r="36" spans="1:3" x14ac:dyDescent="0.25">
      <c r="A36" s="40" t="s">
        <v>138</v>
      </c>
      <c r="B36" s="72" t="s">
        <v>139</v>
      </c>
    </row>
    <row r="37" spans="1:3" x14ac:dyDescent="0.25">
      <c r="B37" s="72" t="s">
        <v>140</v>
      </c>
    </row>
    <row r="38" spans="1:3" x14ac:dyDescent="0.25">
      <c r="B38" s="120" t="s">
        <v>141</v>
      </c>
      <c r="C38" s="121" t="s">
        <v>142</v>
      </c>
    </row>
    <row r="40" spans="1:3" x14ac:dyDescent="0.25">
      <c r="A40" s="40" t="s">
        <v>56</v>
      </c>
      <c r="B40" s="37" t="s">
        <v>143</v>
      </c>
    </row>
    <row r="41" spans="1:3" x14ac:dyDescent="0.25">
      <c r="B41" s="37" t="s">
        <v>144</v>
      </c>
    </row>
    <row r="42" spans="1:3" x14ac:dyDescent="0.25">
      <c r="B42" s="39" t="s">
        <v>145</v>
      </c>
    </row>
    <row r="44" spans="1:3" x14ac:dyDescent="0.25">
      <c r="A44" s="40" t="s">
        <v>62</v>
      </c>
      <c r="B44" s="39" t="s">
        <v>146</v>
      </c>
    </row>
    <row r="45" spans="1:3" x14ac:dyDescent="0.25">
      <c r="B45" s="37" t="s">
        <v>147</v>
      </c>
    </row>
    <row r="46" spans="1:3" x14ac:dyDescent="0.25">
      <c r="B46" s="39" t="s">
        <v>148</v>
      </c>
    </row>
    <row r="47" spans="1:3" x14ac:dyDescent="0.25">
      <c r="B47" s="37" t="s">
        <v>149</v>
      </c>
    </row>
    <row r="48" spans="1:3" x14ac:dyDescent="0.25">
      <c r="B48" s="37" t="s">
        <v>150</v>
      </c>
    </row>
    <row r="49" spans="1:8" x14ac:dyDescent="0.25">
      <c r="B49" s="37" t="s">
        <v>151</v>
      </c>
    </row>
    <row r="51" spans="1:8" x14ac:dyDescent="0.25">
      <c r="A51" s="40" t="s">
        <v>66</v>
      </c>
      <c r="B51" s="39" t="s">
        <v>152</v>
      </c>
      <c r="C51" s="119"/>
    </row>
    <row r="53" spans="1:8" x14ac:dyDescent="0.25">
      <c r="B53" s="118" t="s">
        <v>153</v>
      </c>
      <c r="C53" s="119"/>
      <c r="D53" s="119"/>
      <c r="E53" s="119"/>
      <c r="F53" s="119"/>
      <c r="G53" s="119"/>
      <c r="H53" s="119"/>
    </row>
    <row r="54" spans="1:8" x14ac:dyDescent="0.25">
      <c r="B54" s="118" t="s">
        <v>154</v>
      </c>
      <c r="C54" s="119"/>
      <c r="D54" s="119"/>
      <c r="E54" s="119"/>
      <c r="F54" s="37" t="s">
        <v>155</v>
      </c>
    </row>
  </sheetData>
  <pageMargins left="0.70833333333333304" right="0.70833333333333304" top="0.78749999999999998" bottom="0.78749999999999998" header="0.511811023622047" footer="0.511811023622047"/>
  <pageSetup paperSize="9" scale="82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6:S43"/>
  <sheetViews>
    <sheetView view="pageBreakPreview" topLeftCell="A6" zoomScale="110" zoomScaleNormal="115" zoomScalePageLayoutView="110" workbookViewId="0"/>
  </sheetViews>
  <sheetFormatPr defaultColWidth="6.28515625" defaultRowHeight="15" x14ac:dyDescent="0.25"/>
  <cols>
    <col min="1" max="1" width="6.28515625" style="122"/>
    <col min="2" max="2" width="9.140625" style="123" customWidth="1"/>
    <col min="3" max="4" width="9.140625" style="122" customWidth="1"/>
    <col min="5" max="5" width="4.85546875" style="122" customWidth="1"/>
    <col min="6" max="6" width="7.7109375" style="122" customWidth="1"/>
    <col min="7" max="7" width="8.7109375" style="124" customWidth="1"/>
    <col min="8" max="8" width="8.7109375" style="125" customWidth="1"/>
    <col min="9" max="9" width="4.85546875" style="122" customWidth="1"/>
    <col min="10" max="10" width="2" style="126" customWidth="1"/>
    <col min="11" max="11" width="8.7109375" style="126" customWidth="1"/>
    <col min="12" max="12" width="8.7109375" style="127" customWidth="1"/>
    <col min="13" max="13" width="8.7109375" style="124" customWidth="1"/>
    <col min="14" max="14" width="8.7109375" style="128" customWidth="1"/>
    <col min="15" max="15" width="4.85546875" style="122" customWidth="1"/>
    <col min="16" max="16" width="2" style="122" customWidth="1"/>
    <col min="17" max="17" width="8.7109375" style="129" customWidth="1"/>
    <col min="18" max="18" width="6.28515625" style="127"/>
    <col min="19" max="19" width="6.28515625" style="124"/>
    <col min="20" max="16384" width="6.28515625" style="122"/>
  </cols>
  <sheetData>
    <row r="6" spans="1:18" ht="15.75" thickBot="1" x14ac:dyDescent="0.3"/>
    <row r="7" spans="1:18" ht="15.75" x14ac:dyDescent="0.25">
      <c r="A7" s="312" t="s">
        <v>235</v>
      </c>
      <c r="B7" s="259"/>
      <c r="C7" s="259"/>
      <c r="D7" s="259"/>
      <c r="E7" s="259"/>
      <c r="F7" s="260"/>
      <c r="G7" s="261"/>
      <c r="H7" s="261"/>
      <c r="I7" s="262"/>
      <c r="J7" s="263"/>
      <c r="K7" s="264"/>
      <c r="L7" s="265"/>
      <c r="M7" s="266"/>
      <c r="N7" s="267"/>
      <c r="O7" s="268"/>
      <c r="P7" s="265"/>
      <c r="Q7" s="269"/>
    </row>
    <row r="8" spans="1:18" ht="15.75" x14ac:dyDescent="0.25">
      <c r="A8" s="313" t="s">
        <v>175</v>
      </c>
      <c r="B8" s="270"/>
      <c r="C8" s="271"/>
      <c r="D8" s="271"/>
      <c r="E8" s="271"/>
      <c r="F8" s="272"/>
      <c r="G8" s="273"/>
      <c r="H8" s="273"/>
      <c r="I8" s="274"/>
      <c r="J8" s="275"/>
      <c r="K8" s="276"/>
      <c r="L8" s="277"/>
      <c r="M8" s="277"/>
      <c r="N8" s="278"/>
      <c r="O8" s="279"/>
      <c r="P8" s="280"/>
      <c r="Q8" s="281"/>
    </row>
    <row r="9" spans="1:18" x14ac:dyDescent="0.25">
      <c r="A9" s="314" t="s">
        <v>156</v>
      </c>
      <c r="B9" s="282"/>
      <c r="C9" s="282"/>
      <c r="D9" s="283" t="s">
        <v>157</v>
      </c>
      <c r="E9" s="283"/>
      <c r="F9" s="284"/>
      <c r="G9" s="285"/>
      <c r="H9" s="285"/>
      <c r="I9" s="286"/>
      <c r="J9" s="276"/>
      <c r="K9" s="276"/>
      <c r="L9" s="287"/>
      <c r="M9" s="277"/>
      <c r="N9" s="278"/>
      <c r="O9" s="279"/>
      <c r="P9" s="280"/>
      <c r="Q9" s="281"/>
    </row>
    <row r="10" spans="1:18" ht="15.75" thickBot="1" x14ac:dyDescent="0.3">
      <c r="A10" s="315" t="s">
        <v>158</v>
      </c>
      <c r="B10" s="751" t="s">
        <v>159</v>
      </c>
      <c r="C10" s="751"/>
      <c r="D10" s="751"/>
      <c r="E10" s="751"/>
      <c r="F10" s="751"/>
      <c r="G10" s="288" t="s">
        <v>103</v>
      </c>
      <c r="H10" s="752">
        <v>45930</v>
      </c>
      <c r="I10" s="752"/>
      <c r="J10" s="289"/>
      <c r="K10" s="290"/>
      <c r="L10" s="291"/>
      <c r="M10" s="292"/>
      <c r="N10" s="293"/>
      <c r="O10" s="294"/>
      <c r="P10" s="295"/>
      <c r="Q10" s="296"/>
      <c r="R10" s="122"/>
    </row>
    <row r="11" spans="1:18" ht="15" customHeight="1" thickBot="1" x14ac:dyDescent="0.3">
      <c r="A11" s="753" t="s">
        <v>230</v>
      </c>
      <c r="B11" s="753"/>
      <c r="C11" s="753"/>
      <c r="D11" s="753"/>
      <c r="E11" s="753"/>
      <c r="F11" s="753"/>
      <c r="G11" s="753"/>
      <c r="H11" s="753"/>
      <c r="I11" s="753"/>
      <c r="J11" s="753"/>
      <c r="K11" s="753"/>
      <c r="L11" s="753"/>
      <c r="M11" s="753"/>
      <c r="N11" s="753"/>
      <c r="O11" s="753"/>
      <c r="P11" s="753"/>
      <c r="Q11" s="753"/>
    </row>
    <row r="12" spans="1:18" ht="15" customHeight="1" thickBot="1" x14ac:dyDescent="0.3">
      <c r="A12" s="130" t="s">
        <v>160</v>
      </c>
      <c r="B12" s="754" t="s">
        <v>161</v>
      </c>
      <c r="C12" s="754"/>
      <c r="D12" s="754"/>
      <c r="E12" s="298" t="s">
        <v>162</v>
      </c>
      <c r="F12" s="131" t="s">
        <v>163</v>
      </c>
      <c r="G12" s="300" t="s">
        <v>221</v>
      </c>
      <c r="H12" s="300" t="s">
        <v>222</v>
      </c>
      <c r="I12" s="755" t="s">
        <v>35</v>
      </c>
      <c r="J12" s="756"/>
      <c r="K12" s="757"/>
      <c r="L12" s="298" t="s">
        <v>32</v>
      </c>
      <c r="M12" s="298" t="s">
        <v>31</v>
      </c>
      <c r="N12" s="301" t="s">
        <v>166</v>
      </c>
      <c r="O12" s="758" t="s">
        <v>167</v>
      </c>
      <c r="P12" s="758"/>
      <c r="Q12" s="758"/>
    </row>
    <row r="13" spans="1:18" ht="15" customHeight="1" thickBot="1" x14ac:dyDescent="0.3">
      <c r="A13" s="297"/>
      <c r="B13" s="754"/>
      <c r="C13" s="754"/>
      <c r="D13" s="754"/>
      <c r="E13" s="299" t="s">
        <v>168</v>
      </c>
      <c r="F13" s="132" t="s">
        <v>169</v>
      </c>
      <c r="G13" s="302" t="s">
        <v>170</v>
      </c>
      <c r="H13" s="302" t="s">
        <v>170</v>
      </c>
      <c r="I13" s="759" t="s">
        <v>171</v>
      </c>
      <c r="J13" s="760"/>
      <c r="K13" s="761"/>
      <c r="L13" s="299" t="s">
        <v>172</v>
      </c>
      <c r="M13" s="299" t="s">
        <v>172</v>
      </c>
      <c r="N13" s="303" t="s">
        <v>223</v>
      </c>
      <c r="O13" s="762" t="s">
        <v>173</v>
      </c>
      <c r="P13" s="762"/>
      <c r="Q13" s="762"/>
    </row>
    <row r="14" spans="1:18" x14ac:dyDescent="0.25">
      <c r="A14" s="220">
        <v>1</v>
      </c>
      <c r="B14" s="763" t="s">
        <v>238</v>
      </c>
      <c r="C14" s="764"/>
      <c r="D14" s="765"/>
      <c r="E14" s="196" t="s">
        <v>174</v>
      </c>
      <c r="F14" s="131">
        <v>8612</v>
      </c>
      <c r="G14" s="222"/>
      <c r="H14" s="222"/>
      <c r="I14" s="200"/>
      <c r="J14" s="233"/>
      <c r="K14" s="222"/>
      <c r="L14" s="221"/>
      <c r="M14" s="221"/>
      <c r="N14" s="221"/>
      <c r="O14" s="200"/>
      <c r="P14" s="233"/>
      <c r="Q14" s="238"/>
    </row>
    <row r="15" spans="1:18" x14ac:dyDescent="0.25">
      <c r="A15" s="304"/>
      <c r="B15" s="766"/>
      <c r="C15" s="767"/>
      <c r="D15" s="768"/>
      <c r="E15" s="134"/>
      <c r="F15" s="306"/>
      <c r="G15" s="213"/>
      <c r="H15" s="214"/>
      <c r="I15" s="202"/>
      <c r="J15" s="236"/>
      <c r="K15" s="213"/>
      <c r="L15" s="212"/>
      <c r="M15" s="212"/>
      <c r="N15" s="212"/>
      <c r="O15" s="202"/>
      <c r="P15" s="236"/>
      <c r="Q15" s="239"/>
    </row>
    <row r="16" spans="1:18" ht="15.75" thickBot="1" x14ac:dyDescent="0.3">
      <c r="A16" s="305"/>
      <c r="B16" s="769"/>
      <c r="C16" s="770"/>
      <c r="D16" s="771"/>
      <c r="E16" s="136"/>
      <c r="F16" s="307"/>
      <c r="G16" s="226"/>
      <c r="H16" s="226"/>
      <c r="I16" s="203"/>
      <c r="J16" s="237"/>
      <c r="K16" s="197"/>
      <c r="L16" s="197"/>
      <c r="M16" s="198"/>
      <c r="N16" s="197"/>
      <c r="O16" s="203"/>
      <c r="P16" s="237"/>
      <c r="Q16" s="234"/>
    </row>
    <row r="17" spans="1:17" x14ac:dyDescent="0.25">
      <c r="A17" s="220">
        <v>2</v>
      </c>
      <c r="B17" s="772" t="s">
        <v>229</v>
      </c>
      <c r="C17" s="773"/>
      <c r="D17" s="774"/>
      <c r="E17" s="196" t="s">
        <v>174</v>
      </c>
      <c r="F17" s="131">
        <v>8384</v>
      </c>
      <c r="G17" s="222"/>
      <c r="H17" s="222"/>
      <c r="I17" s="206"/>
      <c r="J17" s="233"/>
      <c r="K17" s="222"/>
      <c r="L17" s="221"/>
      <c r="M17" s="221"/>
      <c r="N17" s="221"/>
      <c r="O17" s="200"/>
      <c r="P17" s="233"/>
      <c r="Q17" s="240"/>
    </row>
    <row r="18" spans="1:17" x14ac:dyDescent="0.25">
      <c r="A18" s="304"/>
      <c r="B18" s="775"/>
      <c r="C18" s="776"/>
      <c r="D18" s="777"/>
      <c r="E18" s="134"/>
      <c r="F18" s="306"/>
      <c r="G18" s="212"/>
      <c r="H18" s="213"/>
      <c r="I18" s="202"/>
      <c r="J18" s="236"/>
      <c r="K18" s="213"/>
      <c r="L18" s="212"/>
      <c r="M18" s="212"/>
      <c r="N18" s="214"/>
      <c r="O18" s="202"/>
      <c r="P18" s="236"/>
      <c r="Q18" s="235"/>
    </row>
    <row r="19" spans="1:17" ht="15.75" thickBot="1" x14ac:dyDescent="0.3">
      <c r="A19" s="316"/>
      <c r="B19" s="778"/>
      <c r="C19" s="779"/>
      <c r="D19" s="780"/>
      <c r="E19" s="136"/>
      <c r="F19" s="307"/>
      <c r="G19" s="198"/>
      <c r="H19" s="226"/>
      <c r="I19" s="203"/>
      <c r="J19" s="237"/>
      <c r="K19" s="197"/>
      <c r="L19" s="197"/>
      <c r="M19" s="205"/>
      <c r="N19" s="198"/>
      <c r="O19" s="203"/>
      <c r="P19" s="237"/>
      <c r="Q19" s="234"/>
    </row>
    <row r="20" spans="1:17" x14ac:dyDescent="0.25">
      <c r="A20" s="220">
        <v>3</v>
      </c>
      <c r="B20" s="763" t="s">
        <v>239</v>
      </c>
      <c r="C20" s="764"/>
      <c r="D20" s="765"/>
      <c r="E20" s="196" t="s">
        <v>174</v>
      </c>
      <c r="F20" s="131">
        <v>7508</v>
      </c>
      <c r="G20" s="222"/>
      <c r="H20" s="222"/>
      <c r="I20" s="200"/>
      <c r="J20" s="233"/>
      <c r="K20" s="223"/>
      <c r="L20" s="221"/>
      <c r="M20" s="223"/>
      <c r="N20" s="221"/>
      <c r="O20" s="200"/>
      <c r="P20" s="233"/>
      <c r="Q20" s="238"/>
    </row>
    <row r="21" spans="1:17" x14ac:dyDescent="0.25">
      <c r="A21" s="304"/>
      <c r="B21" s="766"/>
      <c r="C21" s="767"/>
      <c r="D21" s="768"/>
      <c r="E21" s="134"/>
      <c r="F21" s="306"/>
      <c r="G21" s="213"/>
      <c r="H21" s="213"/>
      <c r="I21" s="202"/>
      <c r="J21" s="236"/>
      <c r="K21" s="213"/>
      <c r="L21" s="212"/>
      <c r="M21" s="212"/>
      <c r="N21" s="214"/>
      <c r="O21" s="202"/>
      <c r="P21" s="236"/>
      <c r="Q21" s="235"/>
    </row>
    <row r="22" spans="1:17" ht="15.75" thickBot="1" x14ac:dyDescent="0.3">
      <c r="A22" s="316"/>
      <c r="B22" s="769"/>
      <c r="C22" s="770"/>
      <c r="D22" s="771"/>
      <c r="E22" s="136"/>
      <c r="F22" s="307"/>
      <c r="G22" s="226"/>
      <c r="H22" s="198"/>
      <c r="I22" s="203"/>
      <c r="J22" s="237"/>
      <c r="K22" s="226"/>
      <c r="L22" s="198"/>
      <c r="M22" s="197"/>
      <c r="N22" s="197"/>
      <c r="O22" s="203"/>
      <c r="P22" s="237"/>
      <c r="Q22" s="234"/>
    </row>
    <row r="23" spans="1:17" x14ac:dyDescent="0.25">
      <c r="A23" s="220">
        <v>4</v>
      </c>
      <c r="B23" s="772" t="s">
        <v>240</v>
      </c>
      <c r="C23" s="773"/>
      <c r="D23" s="774"/>
      <c r="E23" s="196" t="s">
        <v>174</v>
      </c>
      <c r="F23" s="131">
        <v>7438</v>
      </c>
      <c r="G23" s="222"/>
      <c r="H23" s="222"/>
      <c r="I23" s="200"/>
      <c r="J23" s="233"/>
      <c r="K23" s="222"/>
      <c r="L23" s="221"/>
      <c r="M23" s="221"/>
      <c r="N23" s="221"/>
      <c r="O23" s="200"/>
      <c r="P23" s="233"/>
      <c r="Q23" s="241"/>
    </row>
    <row r="24" spans="1:17" x14ac:dyDescent="0.25">
      <c r="A24" s="304"/>
      <c r="B24" s="775"/>
      <c r="C24" s="776"/>
      <c r="D24" s="777"/>
      <c r="E24" s="134"/>
      <c r="F24" s="306"/>
      <c r="G24" s="213"/>
      <c r="H24" s="213"/>
      <c r="I24" s="215"/>
      <c r="J24" s="236"/>
      <c r="K24" s="213"/>
      <c r="L24" s="212"/>
      <c r="M24" s="212"/>
      <c r="N24" s="212"/>
      <c r="O24" s="202"/>
      <c r="P24" s="236"/>
      <c r="Q24" s="239"/>
    </row>
    <row r="25" spans="1:17" ht="15.75" thickBot="1" x14ac:dyDescent="0.3">
      <c r="A25" s="305"/>
      <c r="B25" s="778"/>
      <c r="C25" s="779"/>
      <c r="D25" s="780"/>
      <c r="E25" s="136"/>
      <c r="F25" s="307"/>
      <c r="G25" s="226"/>
      <c r="H25" s="226"/>
      <c r="I25" s="203"/>
      <c r="J25" s="237"/>
      <c r="K25" s="198"/>
      <c r="L25" s="197"/>
      <c r="M25" s="197"/>
      <c r="N25" s="197"/>
      <c r="O25" s="203"/>
      <c r="P25" s="237"/>
      <c r="Q25" s="234"/>
    </row>
    <row r="26" spans="1:17" x14ac:dyDescent="0.25">
      <c r="A26" s="220">
        <v>5</v>
      </c>
      <c r="B26" s="763" t="s">
        <v>236</v>
      </c>
      <c r="C26" s="764"/>
      <c r="D26" s="765"/>
      <c r="E26" s="196" t="s">
        <v>174</v>
      </c>
      <c r="F26" s="131">
        <v>7207</v>
      </c>
      <c r="G26" s="222"/>
      <c r="H26" s="222"/>
      <c r="I26" s="200"/>
      <c r="J26" s="233"/>
      <c r="K26" s="222"/>
      <c r="L26" s="221"/>
      <c r="M26" s="221"/>
      <c r="N26" s="221"/>
      <c r="O26" s="200"/>
      <c r="P26" s="233"/>
      <c r="Q26" s="241"/>
    </row>
    <row r="27" spans="1:17" x14ac:dyDescent="0.25">
      <c r="A27" s="304"/>
      <c r="B27" s="766"/>
      <c r="C27" s="767"/>
      <c r="D27" s="768"/>
      <c r="E27" s="134"/>
      <c r="F27" s="306"/>
      <c r="G27" s="213"/>
      <c r="H27" s="213"/>
      <c r="I27" s="202"/>
      <c r="J27" s="236"/>
      <c r="K27" s="213"/>
      <c r="L27" s="212"/>
      <c r="M27" s="212"/>
      <c r="N27" s="212"/>
      <c r="O27" s="202"/>
      <c r="P27" s="236"/>
      <c r="Q27" s="242"/>
    </row>
    <row r="28" spans="1:17" ht="15.75" thickBot="1" x14ac:dyDescent="0.3">
      <c r="A28" s="305"/>
      <c r="B28" s="769"/>
      <c r="C28" s="770"/>
      <c r="D28" s="771"/>
      <c r="E28" s="136"/>
      <c r="F28" s="307"/>
      <c r="G28" s="243"/>
      <c r="H28" s="198"/>
      <c r="I28" s="203"/>
      <c r="J28" s="237"/>
      <c r="K28" s="198"/>
      <c r="L28" s="197"/>
      <c r="M28" s="197"/>
      <c r="N28" s="197"/>
      <c r="O28" s="203"/>
      <c r="P28" s="237"/>
      <c r="Q28" s="234"/>
    </row>
    <row r="29" spans="1:17" x14ac:dyDescent="0.25">
      <c r="A29" s="220">
        <v>6</v>
      </c>
      <c r="B29" s="772" t="s">
        <v>231</v>
      </c>
      <c r="C29" s="773"/>
      <c r="D29" s="774"/>
      <c r="E29" s="196" t="s">
        <v>174</v>
      </c>
      <c r="F29" s="131">
        <v>7131</v>
      </c>
      <c r="G29" s="222"/>
      <c r="H29" s="222"/>
      <c r="I29" s="200"/>
      <c r="J29" s="233"/>
      <c r="K29" s="222"/>
      <c r="L29" s="221"/>
      <c r="M29" s="221"/>
      <c r="N29" s="221"/>
      <c r="O29" s="200"/>
      <c r="P29" s="233"/>
      <c r="Q29" s="238"/>
    </row>
    <row r="30" spans="1:17" x14ac:dyDescent="0.25">
      <c r="A30" s="304"/>
      <c r="B30" s="775"/>
      <c r="C30" s="776"/>
      <c r="D30" s="777"/>
      <c r="E30" s="134"/>
      <c r="F30" s="306"/>
      <c r="G30" s="213"/>
      <c r="H30" s="214"/>
      <c r="I30" s="202"/>
      <c r="J30" s="236"/>
      <c r="K30" s="212"/>
      <c r="L30" s="212"/>
      <c r="M30" s="212"/>
      <c r="N30" s="212"/>
      <c r="O30" s="202"/>
      <c r="P30" s="236"/>
      <c r="Q30" s="242"/>
    </row>
    <row r="31" spans="1:17" ht="15.75" thickBot="1" x14ac:dyDescent="0.3">
      <c r="A31" s="305"/>
      <c r="B31" s="778"/>
      <c r="C31" s="779"/>
      <c r="D31" s="780"/>
      <c r="E31" s="136"/>
      <c r="F31" s="307"/>
      <c r="G31" s="226"/>
      <c r="H31" s="226"/>
      <c r="I31" s="203"/>
      <c r="J31" s="237"/>
      <c r="K31" s="198"/>
      <c r="L31" s="197"/>
      <c r="M31" s="197"/>
      <c r="N31" s="197"/>
      <c r="O31" s="203"/>
      <c r="P31" s="237"/>
      <c r="Q31" s="234"/>
    </row>
    <row r="32" spans="1:17" x14ac:dyDescent="0.25">
      <c r="A32" s="220">
        <v>7</v>
      </c>
      <c r="B32" s="772" t="s">
        <v>220</v>
      </c>
      <c r="C32" s="773"/>
      <c r="D32" s="774"/>
      <c r="E32" s="196" t="s">
        <v>174</v>
      </c>
      <c r="F32" s="131">
        <v>6889</v>
      </c>
      <c r="G32" s="222"/>
      <c r="H32" s="222"/>
      <c r="I32" s="206"/>
      <c r="J32" s="233"/>
      <c r="K32" s="222"/>
      <c r="L32" s="221"/>
      <c r="M32" s="221"/>
      <c r="N32" s="244"/>
      <c r="O32" s="200"/>
      <c r="P32" s="233"/>
      <c r="Q32" s="238"/>
    </row>
    <row r="33" spans="1:17" x14ac:dyDescent="0.25">
      <c r="A33" s="304"/>
      <c r="B33" s="775"/>
      <c r="C33" s="776"/>
      <c r="D33" s="777"/>
      <c r="E33" s="134"/>
      <c r="F33" s="306"/>
      <c r="G33" s="213"/>
      <c r="H33" s="214"/>
      <c r="I33" s="202"/>
      <c r="J33" s="236"/>
      <c r="K33" s="213"/>
      <c r="L33" s="199"/>
      <c r="M33" s="212"/>
      <c r="N33" s="212"/>
      <c r="O33" s="202"/>
      <c r="P33" s="236"/>
      <c r="Q33" s="242"/>
    </row>
    <row r="34" spans="1:17" ht="15.75" thickBot="1" x14ac:dyDescent="0.3">
      <c r="A34" s="305"/>
      <c r="B34" s="778"/>
      <c r="C34" s="779"/>
      <c r="D34" s="780"/>
      <c r="E34" s="136"/>
      <c r="F34" s="307"/>
      <c r="G34" s="226"/>
      <c r="H34" s="226"/>
      <c r="I34" s="203"/>
      <c r="J34" s="237"/>
      <c r="K34" s="226"/>
      <c r="L34" s="197"/>
      <c r="M34" s="197"/>
      <c r="N34" s="197"/>
      <c r="O34" s="203"/>
      <c r="P34" s="237"/>
      <c r="Q34" s="234"/>
    </row>
    <row r="35" spans="1:17" x14ac:dyDescent="0.25">
      <c r="A35" s="220">
        <v>8</v>
      </c>
      <c r="B35" s="763" t="s">
        <v>241</v>
      </c>
      <c r="C35" s="764"/>
      <c r="D35" s="765"/>
      <c r="E35" s="196" t="s">
        <v>174</v>
      </c>
      <c r="F35" s="131">
        <v>6688</v>
      </c>
      <c r="G35" s="223"/>
      <c r="H35" s="222"/>
      <c r="I35" s="200"/>
      <c r="J35" s="233"/>
      <c r="K35" s="222"/>
      <c r="L35" s="221"/>
      <c r="M35" s="221"/>
      <c r="N35" s="223"/>
      <c r="O35" s="200"/>
      <c r="P35" s="233"/>
      <c r="Q35" s="238"/>
    </row>
    <row r="36" spans="1:17" x14ac:dyDescent="0.25">
      <c r="A36" s="304"/>
      <c r="B36" s="766"/>
      <c r="C36" s="767"/>
      <c r="D36" s="768"/>
      <c r="E36" s="134"/>
      <c r="F36" s="311"/>
      <c r="G36" s="213"/>
      <c r="H36" s="213"/>
      <c r="I36" s="202"/>
      <c r="J36" s="236"/>
      <c r="K36" s="213"/>
      <c r="L36" s="199"/>
      <c r="M36" s="199"/>
      <c r="N36" s="212"/>
      <c r="O36" s="202"/>
      <c r="P36" s="236"/>
      <c r="Q36" s="235"/>
    </row>
    <row r="37" spans="1:17" ht="15.75" thickBot="1" x14ac:dyDescent="0.3">
      <c r="A37" s="305"/>
      <c r="B37" s="769"/>
      <c r="C37" s="770"/>
      <c r="D37" s="771"/>
      <c r="E37" s="136"/>
      <c r="F37" s="310"/>
      <c r="G37" s="197"/>
      <c r="H37" s="226"/>
      <c r="I37" s="203"/>
      <c r="J37" s="237"/>
      <c r="K37" s="226"/>
      <c r="L37" s="197"/>
      <c r="M37" s="197"/>
      <c r="N37" s="197"/>
      <c r="O37" s="203"/>
      <c r="P37" s="237"/>
      <c r="Q37" s="234"/>
    </row>
    <row r="38" spans="1:17" x14ac:dyDescent="0.25">
      <c r="A38" s="133">
        <v>9</v>
      </c>
      <c r="B38" s="782"/>
      <c r="C38" s="782"/>
      <c r="D38" s="782"/>
      <c r="E38" s="150"/>
      <c r="F38" s="151"/>
      <c r="G38" s="152"/>
      <c r="H38" s="152"/>
      <c r="I38" s="153"/>
      <c r="J38" s="154"/>
      <c r="K38" s="155"/>
      <c r="L38" s="152"/>
      <c r="M38" s="152"/>
      <c r="N38" s="156"/>
      <c r="O38" s="153"/>
      <c r="P38" s="154"/>
      <c r="Q38" s="157"/>
    </row>
    <row r="39" spans="1:17" x14ac:dyDescent="0.25">
      <c r="A39" s="308"/>
      <c r="B39" s="783"/>
      <c r="C39" s="783"/>
      <c r="D39" s="783"/>
      <c r="E39" s="134"/>
      <c r="F39" s="311"/>
      <c r="G39" s="138"/>
      <c r="H39" s="138"/>
      <c r="I39" s="139"/>
      <c r="J39" s="135"/>
      <c r="K39" s="140"/>
      <c r="L39" s="138"/>
      <c r="M39" s="138"/>
      <c r="N39" s="141"/>
      <c r="O39" s="139"/>
      <c r="P39" s="135"/>
      <c r="Q39" s="142"/>
    </row>
    <row r="40" spans="1:17" ht="15.75" thickBot="1" x14ac:dyDescent="0.3">
      <c r="A40" s="309"/>
      <c r="B40" s="781"/>
      <c r="C40" s="781"/>
      <c r="D40" s="781"/>
      <c r="E40" s="136"/>
      <c r="F40" s="310"/>
      <c r="G40" s="143"/>
      <c r="H40" s="143"/>
      <c r="I40" s="144"/>
      <c r="J40" s="145"/>
      <c r="K40" s="146"/>
      <c r="L40" s="143"/>
      <c r="M40" s="143"/>
      <c r="N40" s="147"/>
      <c r="O40" s="144"/>
      <c r="P40" s="145"/>
      <c r="Q40" s="148"/>
    </row>
    <row r="41" spans="1:17" x14ac:dyDescent="0.25">
      <c r="A41" s="149">
        <v>10</v>
      </c>
      <c r="B41" s="782"/>
      <c r="C41" s="782"/>
      <c r="D41" s="782"/>
      <c r="E41" s="150"/>
      <c r="F41" s="151"/>
      <c r="G41" s="152"/>
      <c r="H41" s="152"/>
      <c r="I41" s="153"/>
      <c r="J41" s="154"/>
      <c r="K41" s="155"/>
      <c r="L41" s="152"/>
      <c r="M41" s="152"/>
      <c r="N41" s="156"/>
      <c r="O41" s="153"/>
      <c r="P41" s="154"/>
      <c r="Q41" s="157"/>
    </row>
    <row r="42" spans="1:17" x14ac:dyDescent="0.25">
      <c r="A42" s="308"/>
      <c r="B42" s="783"/>
      <c r="C42" s="783"/>
      <c r="D42" s="783"/>
      <c r="E42" s="134"/>
      <c r="F42" s="311"/>
      <c r="G42" s="138"/>
      <c r="H42" s="138"/>
      <c r="I42" s="139"/>
      <c r="J42" s="135"/>
      <c r="K42" s="140"/>
      <c r="L42" s="138"/>
      <c r="M42" s="138"/>
      <c r="N42" s="141"/>
      <c r="O42" s="139"/>
      <c r="P42" s="135"/>
      <c r="Q42" s="142"/>
    </row>
    <row r="43" spans="1:17" ht="15.75" thickBot="1" x14ac:dyDescent="0.3">
      <c r="A43" s="309"/>
      <c r="B43" s="781"/>
      <c r="C43" s="781"/>
      <c r="D43" s="781"/>
      <c r="E43" s="136"/>
      <c r="F43" s="310"/>
      <c r="G43" s="158"/>
      <c r="H43" s="158"/>
      <c r="I43" s="144"/>
      <c r="J43" s="145"/>
      <c r="K43" s="146"/>
      <c r="L43" s="158"/>
      <c r="M43" s="158"/>
      <c r="N43" s="147"/>
      <c r="O43" s="144"/>
      <c r="P43" s="145"/>
      <c r="Q43" s="148"/>
    </row>
  </sheetData>
  <mergeCells count="22">
    <mergeCell ref="B40:D40"/>
    <mergeCell ref="B41:D41"/>
    <mergeCell ref="B42:D42"/>
    <mergeCell ref="B43:D43"/>
    <mergeCell ref="B29:D31"/>
    <mergeCell ref="B32:D34"/>
    <mergeCell ref="B38:D38"/>
    <mergeCell ref="B35:D37"/>
    <mergeCell ref="B39:D39"/>
    <mergeCell ref="B14:D16"/>
    <mergeCell ref="B17:D19"/>
    <mergeCell ref="B20:D22"/>
    <mergeCell ref="B23:D25"/>
    <mergeCell ref="B26:D28"/>
    <mergeCell ref="B10:F10"/>
    <mergeCell ref="H10:I10"/>
    <mergeCell ref="A11:Q11"/>
    <mergeCell ref="B12:D13"/>
    <mergeCell ref="I12:K12"/>
    <mergeCell ref="O12:Q12"/>
    <mergeCell ref="I13:K13"/>
    <mergeCell ref="O13:Q13"/>
  </mergeCells>
  <pageMargins left="0.70833333333333304" right="0.70833333333333304" top="0.78749999999999998" bottom="0.78749999999999998" header="0.511811023622047" footer="0.511811023622047"/>
  <pageSetup paperSize="9" scale="72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6:S43"/>
  <sheetViews>
    <sheetView view="pageBreakPreview" topLeftCell="A6" zoomScale="110" zoomScaleNormal="115" zoomScaleSheetLayoutView="110" zoomScalePageLayoutView="110" workbookViewId="0"/>
  </sheetViews>
  <sheetFormatPr defaultColWidth="9.140625" defaultRowHeight="15" x14ac:dyDescent="0.25"/>
  <cols>
    <col min="1" max="1" width="6.28515625" style="122" customWidth="1"/>
    <col min="2" max="2" width="9.140625" style="123"/>
    <col min="3" max="4" width="9.140625" style="122"/>
    <col min="5" max="5" width="4.85546875" style="122" customWidth="1"/>
    <col min="6" max="6" width="7.7109375" style="122" customWidth="1"/>
    <col min="7" max="7" width="8.7109375" style="124" customWidth="1"/>
    <col min="8" max="8" width="8.7109375" style="125" customWidth="1"/>
    <col min="9" max="9" width="4.85546875" style="122" customWidth="1"/>
    <col min="10" max="10" width="2" style="126" customWidth="1"/>
    <col min="11" max="11" width="8.7109375" style="126" customWidth="1"/>
    <col min="12" max="12" width="8.7109375" style="127" customWidth="1"/>
    <col min="13" max="13" width="8.7109375" style="124" customWidth="1"/>
    <col min="14" max="14" width="8.7109375" style="128" customWidth="1"/>
    <col min="15" max="15" width="4.85546875" style="122" customWidth="1"/>
    <col min="16" max="16" width="2" style="122" customWidth="1"/>
    <col min="17" max="17" width="8.7109375" style="129" customWidth="1"/>
    <col min="18" max="18" width="9.140625" style="127"/>
    <col min="19" max="19" width="9.140625" style="124"/>
    <col min="20" max="16384" width="9.140625" style="122"/>
  </cols>
  <sheetData>
    <row r="6" spans="1:18" ht="15.75" thickBot="1" x14ac:dyDescent="0.3"/>
    <row r="7" spans="1:18" ht="15.75" x14ac:dyDescent="0.25">
      <c r="A7" s="312" t="s">
        <v>235</v>
      </c>
      <c r="B7" s="259"/>
      <c r="C7" s="259"/>
      <c r="D7" s="259"/>
      <c r="E7" s="259"/>
      <c r="F7" s="260"/>
      <c r="G7" s="261"/>
      <c r="H7" s="261"/>
      <c r="I7" s="262"/>
      <c r="J7" s="263"/>
      <c r="K7" s="264"/>
      <c r="L7" s="265"/>
      <c r="M7" s="266"/>
      <c r="N7" s="267"/>
      <c r="O7" s="268"/>
      <c r="P7" s="265"/>
      <c r="Q7" s="269"/>
    </row>
    <row r="8" spans="1:18" ht="15.75" x14ac:dyDescent="0.25">
      <c r="A8" s="313" t="s">
        <v>175</v>
      </c>
      <c r="B8" s="270"/>
      <c r="C8" s="271"/>
      <c r="D8" s="271"/>
      <c r="E8" s="271"/>
      <c r="F8" s="272"/>
      <c r="G8" s="273"/>
      <c r="H8" s="273"/>
      <c r="I8" s="274"/>
      <c r="J8" s="275"/>
      <c r="K8" s="276"/>
      <c r="L8" s="277"/>
      <c r="M8" s="277"/>
      <c r="N8" s="278"/>
      <c r="O8" s="279"/>
      <c r="P8" s="280"/>
      <c r="Q8" s="281"/>
    </row>
    <row r="9" spans="1:18" x14ac:dyDescent="0.25">
      <c r="A9" s="314" t="s">
        <v>156</v>
      </c>
      <c r="B9" s="282"/>
      <c r="C9" s="282"/>
      <c r="D9" s="283" t="s">
        <v>157</v>
      </c>
      <c r="E9" s="283"/>
      <c r="F9" s="284"/>
      <c r="G9" s="285"/>
      <c r="H9" s="285"/>
      <c r="I9" s="286"/>
      <c r="J9" s="276"/>
      <c r="K9" s="276"/>
      <c r="L9" s="287"/>
      <c r="M9" s="277"/>
      <c r="N9" s="278"/>
      <c r="O9" s="279"/>
      <c r="P9" s="280"/>
      <c r="Q9" s="281"/>
    </row>
    <row r="10" spans="1:18" x14ac:dyDescent="0.25">
      <c r="A10" s="315" t="s">
        <v>158</v>
      </c>
      <c r="B10" s="751" t="s">
        <v>159</v>
      </c>
      <c r="C10" s="751"/>
      <c r="D10" s="751"/>
      <c r="E10" s="751"/>
      <c r="F10" s="751"/>
      <c r="G10" s="288" t="s">
        <v>103</v>
      </c>
      <c r="H10" s="752">
        <v>45930</v>
      </c>
      <c r="I10" s="752"/>
      <c r="J10" s="289"/>
      <c r="K10" s="290"/>
      <c r="L10" s="291"/>
      <c r="M10" s="292"/>
      <c r="N10" s="293"/>
      <c r="O10" s="294"/>
      <c r="P10" s="295"/>
      <c r="Q10" s="296"/>
      <c r="R10" s="122"/>
    </row>
    <row r="11" spans="1:18" x14ac:dyDescent="0.25">
      <c r="A11" s="753" t="s">
        <v>230</v>
      </c>
      <c r="B11" s="753"/>
      <c r="C11" s="753"/>
      <c r="D11" s="753"/>
      <c r="E11" s="753"/>
      <c r="F11" s="753"/>
      <c r="G11" s="753"/>
      <c r="H11" s="753"/>
      <c r="I11" s="753"/>
      <c r="J11" s="753"/>
      <c r="K11" s="753"/>
      <c r="L11" s="753"/>
      <c r="M11" s="753"/>
      <c r="N11" s="753"/>
      <c r="O11" s="753"/>
      <c r="P11" s="753"/>
      <c r="Q11" s="753"/>
    </row>
    <row r="12" spans="1:18" x14ac:dyDescent="0.25">
      <c r="A12" s="130" t="s">
        <v>160</v>
      </c>
      <c r="B12" s="754" t="s">
        <v>161</v>
      </c>
      <c r="C12" s="754"/>
      <c r="D12" s="754"/>
      <c r="E12" s="298" t="s">
        <v>162</v>
      </c>
      <c r="F12" s="131" t="s">
        <v>163</v>
      </c>
      <c r="G12" s="300" t="s">
        <v>221</v>
      </c>
      <c r="H12" s="300" t="s">
        <v>164</v>
      </c>
      <c r="I12" s="756" t="s">
        <v>165</v>
      </c>
      <c r="J12" s="756"/>
      <c r="K12" s="756"/>
      <c r="L12" s="298" t="s">
        <v>32</v>
      </c>
      <c r="M12" s="298" t="s">
        <v>31</v>
      </c>
      <c r="N12" s="301" t="s">
        <v>166</v>
      </c>
      <c r="O12" s="758" t="s">
        <v>167</v>
      </c>
      <c r="P12" s="758"/>
      <c r="Q12" s="758"/>
    </row>
    <row r="13" spans="1:18" ht="15.75" thickBot="1" x14ac:dyDescent="0.3">
      <c r="A13" s="297"/>
      <c r="B13" s="754"/>
      <c r="C13" s="754"/>
      <c r="D13" s="754"/>
      <c r="E13" s="299" t="s">
        <v>168</v>
      </c>
      <c r="F13" s="132" t="s">
        <v>169</v>
      </c>
      <c r="G13" s="302" t="s">
        <v>170</v>
      </c>
      <c r="H13" s="302" t="s">
        <v>170</v>
      </c>
      <c r="I13" s="760" t="s">
        <v>171</v>
      </c>
      <c r="J13" s="760"/>
      <c r="K13" s="760"/>
      <c r="L13" s="299" t="s">
        <v>172</v>
      </c>
      <c r="M13" s="299" t="s">
        <v>172</v>
      </c>
      <c r="N13" s="303" t="s">
        <v>224</v>
      </c>
      <c r="O13" s="762" t="s">
        <v>173</v>
      </c>
      <c r="P13" s="762"/>
      <c r="Q13" s="762"/>
    </row>
    <row r="14" spans="1:18" x14ac:dyDescent="0.25">
      <c r="A14" s="220">
        <v>1</v>
      </c>
      <c r="B14" s="772" t="s">
        <v>231</v>
      </c>
      <c r="C14" s="773"/>
      <c r="D14" s="774"/>
      <c r="E14" s="196"/>
      <c r="F14" s="131">
        <v>8620</v>
      </c>
      <c r="G14" s="221"/>
      <c r="H14" s="222"/>
      <c r="I14" s="200"/>
      <c r="J14" s="201"/>
      <c r="K14" s="223"/>
      <c r="L14" s="221"/>
      <c r="M14" s="221"/>
      <c r="N14" s="224"/>
      <c r="O14" s="206"/>
      <c r="P14" s="201"/>
      <c r="Q14" s="225"/>
    </row>
    <row r="15" spans="1:18" x14ac:dyDescent="0.25">
      <c r="A15" s="304"/>
      <c r="B15" s="775"/>
      <c r="C15" s="776"/>
      <c r="D15" s="777"/>
      <c r="E15" s="134"/>
      <c r="F15" s="306"/>
      <c r="G15" s="212"/>
      <c r="H15" s="213"/>
      <c r="I15" s="202"/>
      <c r="J15" s="207"/>
      <c r="K15" s="212"/>
      <c r="L15" s="212"/>
      <c r="M15" s="212"/>
      <c r="N15" s="216"/>
      <c r="O15" s="202"/>
      <c r="P15" s="207"/>
      <c r="Q15" s="208"/>
    </row>
    <row r="16" spans="1:18" ht="15.75" thickBot="1" x14ac:dyDescent="0.3">
      <c r="A16" s="305"/>
      <c r="B16" s="778"/>
      <c r="C16" s="779"/>
      <c r="D16" s="780"/>
      <c r="E16" s="136"/>
      <c r="F16" s="307"/>
      <c r="G16" s="198"/>
      <c r="H16" s="198"/>
      <c r="I16" s="203"/>
      <c r="J16" s="210"/>
      <c r="K16" s="226"/>
      <c r="L16" s="198"/>
      <c r="M16" s="197"/>
      <c r="N16" s="209"/>
      <c r="O16" s="203"/>
      <c r="P16" s="210"/>
      <c r="Q16" s="211"/>
    </row>
    <row r="17" spans="1:17" x14ac:dyDescent="0.25">
      <c r="A17" s="220">
        <v>2</v>
      </c>
      <c r="B17" s="763" t="s">
        <v>236</v>
      </c>
      <c r="C17" s="764"/>
      <c r="D17" s="765"/>
      <c r="E17" s="196"/>
      <c r="F17" s="131">
        <v>8304</v>
      </c>
      <c r="G17" s="221"/>
      <c r="H17" s="222"/>
      <c r="I17" s="200"/>
      <c r="J17" s="201"/>
      <c r="K17" s="222"/>
      <c r="L17" s="221"/>
      <c r="M17" s="223"/>
      <c r="N17" s="227"/>
      <c r="O17" s="200"/>
      <c r="P17" s="201"/>
      <c r="Q17" s="225"/>
    </row>
    <row r="18" spans="1:17" x14ac:dyDescent="0.25">
      <c r="A18" s="304"/>
      <c r="B18" s="766"/>
      <c r="C18" s="767"/>
      <c r="D18" s="768"/>
      <c r="E18" s="134"/>
      <c r="F18" s="306"/>
      <c r="G18" s="212"/>
      <c r="H18" s="213"/>
      <c r="I18" s="202"/>
      <c r="J18" s="207"/>
      <c r="K18" s="213"/>
      <c r="L18" s="212"/>
      <c r="M18" s="212"/>
      <c r="N18" s="216"/>
      <c r="O18" s="202"/>
      <c r="P18" s="207"/>
      <c r="Q18" s="228"/>
    </row>
    <row r="19" spans="1:17" ht="15.75" thickBot="1" x14ac:dyDescent="0.3">
      <c r="A19" s="305"/>
      <c r="B19" s="769"/>
      <c r="C19" s="770"/>
      <c r="D19" s="771"/>
      <c r="E19" s="136"/>
      <c r="F19" s="307"/>
      <c r="G19" s="205"/>
      <c r="H19" s="226"/>
      <c r="I19" s="203"/>
      <c r="J19" s="210"/>
      <c r="K19" s="205"/>
      <c r="L19" s="197"/>
      <c r="M19" s="197"/>
      <c r="N19" s="209"/>
      <c r="O19" s="203"/>
      <c r="P19" s="210"/>
      <c r="Q19" s="211"/>
    </row>
    <row r="20" spans="1:17" x14ac:dyDescent="0.25">
      <c r="A20" s="220">
        <v>3</v>
      </c>
      <c r="B20" s="772" t="s">
        <v>232</v>
      </c>
      <c r="C20" s="773"/>
      <c r="D20" s="774"/>
      <c r="E20" s="196"/>
      <c r="F20" s="131">
        <v>8183</v>
      </c>
      <c r="G20" s="221"/>
      <c r="H20" s="222"/>
      <c r="I20" s="200"/>
      <c r="J20" s="201"/>
      <c r="K20" s="222"/>
      <c r="L20" s="221"/>
      <c r="M20" s="221"/>
      <c r="N20" s="227"/>
      <c r="O20" s="200"/>
      <c r="P20" s="201"/>
      <c r="Q20" s="225"/>
    </row>
    <row r="21" spans="1:17" x14ac:dyDescent="0.25">
      <c r="A21" s="304"/>
      <c r="B21" s="775"/>
      <c r="C21" s="776"/>
      <c r="D21" s="777"/>
      <c r="E21" s="134"/>
      <c r="F21" s="306"/>
      <c r="G21" s="214"/>
      <c r="H21" s="213"/>
      <c r="I21" s="202"/>
      <c r="J21" s="207"/>
      <c r="K21" s="213"/>
      <c r="L21" s="217"/>
      <c r="M21" s="212"/>
      <c r="N21" s="216"/>
      <c r="O21" s="202"/>
      <c r="P21" s="207"/>
      <c r="Q21" s="208"/>
    </row>
    <row r="22" spans="1:17" ht="15.75" thickBot="1" x14ac:dyDescent="0.3">
      <c r="A22" s="305"/>
      <c r="B22" s="778"/>
      <c r="C22" s="779"/>
      <c r="D22" s="780"/>
      <c r="E22" s="136"/>
      <c r="F22" s="307"/>
      <c r="G22" s="205"/>
      <c r="H22" s="226"/>
      <c r="I22" s="203"/>
      <c r="J22" s="210"/>
      <c r="K22" s="226"/>
      <c r="L22" s="197"/>
      <c r="M22" s="197"/>
      <c r="N22" s="209"/>
      <c r="O22" s="203"/>
      <c r="P22" s="210"/>
      <c r="Q22" s="211"/>
    </row>
    <row r="23" spans="1:17" x14ac:dyDescent="0.25">
      <c r="A23" s="220">
        <v>4</v>
      </c>
      <c r="B23" s="772" t="s">
        <v>233</v>
      </c>
      <c r="C23" s="773"/>
      <c r="D23" s="774"/>
      <c r="E23" s="196"/>
      <c r="F23" s="131">
        <v>8040</v>
      </c>
      <c r="G23" s="221"/>
      <c r="H23" s="222"/>
      <c r="I23" s="200"/>
      <c r="J23" s="201"/>
      <c r="K23" s="222"/>
      <c r="L23" s="221"/>
      <c r="M23" s="221"/>
      <c r="N23" s="229"/>
      <c r="O23" s="200"/>
      <c r="P23" s="201"/>
      <c r="Q23" s="225"/>
    </row>
    <row r="24" spans="1:17" x14ac:dyDescent="0.25">
      <c r="A24" s="304"/>
      <c r="B24" s="775"/>
      <c r="C24" s="776"/>
      <c r="D24" s="777"/>
      <c r="E24" s="134"/>
      <c r="F24" s="306"/>
      <c r="G24" s="212"/>
      <c r="H24" s="213"/>
      <c r="I24" s="202"/>
      <c r="J24" s="207"/>
      <c r="K24" s="213"/>
      <c r="L24" s="212"/>
      <c r="M24" s="212"/>
      <c r="N24" s="219"/>
      <c r="O24" s="202"/>
      <c r="P24" s="207"/>
      <c r="Q24" s="208"/>
    </row>
    <row r="25" spans="1:17" ht="15.75" thickBot="1" x14ac:dyDescent="0.3">
      <c r="A25" s="305"/>
      <c r="B25" s="778"/>
      <c r="C25" s="779"/>
      <c r="D25" s="780"/>
      <c r="E25" s="136"/>
      <c r="F25" s="307"/>
      <c r="G25" s="205"/>
      <c r="H25" s="226"/>
      <c r="I25" s="203"/>
      <c r="J25" s="210"/>
      <c r="K25" s="197"/>
      <c r="L25" s="197"/>
      <c r="M25" s="197"/>
      <c r="N25" s="230"/>
      <c r="O25" s="203"/>
      <c r="P25" s="210"/>
      <c r="Q25" s="211"/>
    </row>
    <row r="26" spans="1:17" x14ac:dyDescent="0.25">
      <c r="A26" s="220">
        <v>5</v>
      </c>
      <c r="B26" s="772" t="s">
        <v>219</v>
      </c>
      <c r="C26" s="773"/>
      <c r="D26" s="774"/>
      <c r="E26" s="196"/>
      <c r="F26" s="131">
        <v>8037</v>
      </c>
      <c r="G26" s="221"/>
      <c r="H26" s="222"/>
      <c r="I26" s="200"/>
      <c r="J26" s="201"/>
      <c r="K26" s="222"/>
      <c r="L26" s="221"/>
      <c r="M26" s="221"/>
      <c r="N26" s="224"/>
      <c r="O26" s="206"/>
      <c r="P26" s="201"/>
      <c r="Q26" s="225"/>
    </row>
    <row r="27" spans="1:17" x14ac:dyDescent="0.25">
      <c r="A27" s="304"/>
      <c r="B27" s="775"/>
      <c r="C27" s="776"/>
      <c r="D27" s="777"/>
      <c r="E27" s="134"/>
      <c r="F27" s="306"/>
      <c r="G27" s="214"/>
      <c r="H27" s="213"/>
      <c r="I27" s="202"/>
      <c r="J27" s="207"/>
      <c r="K27" s="212"/>
      <c r="L27" s="212"/>
      <c r="M27" s="214"/>
      <c r="N27" s="216"/>
      <c r="O27" s="202"/>
      <c r="P27" s="207"/>
      <c r="Q27" s="208"/>
    </row>
    <row r="28" spans="1:17" ht="15.75" thickBot="1" x14ac:dyDescent="0.3">
      <c r="A28" s="305"/>
      <c r="B28" s="778"/>
      <c r="C28" s="779"/>
      <c r="D28" s="780"/>
      <c r="E28" s="136"/>
      <c r="F28" s="307"/>
      <c r="G28" s="205"/>
      <c r="H28" s="226"/>
      <c r="I28" s="203"/>
      <c r="J28" s="210"/>
      <c r="K28" s="197"/>
      <c r="L28" s="197"/>
      <c r="M28" s="197"/>
      <c r="N28" s="209"/>
      <c r="O28" s="203"/>
      <c r="P28" s="210"/>
      <c r="Q28" s="211"/>
    </row>
    <row r="29" spans="1:17" x14ac:dyDescent="0.25">
      <c r="A29" s="220">
        <v>6</v>
      </c>
      <c r="B29" s="763" t="s">
        <v>237</v>
      </c>
      <c r="C29" s="764"/>
      <c r="D29" s="765"/>
      <c r="E29" s="196"/>
      <c r="F29" s="131">
        <v>7900</v>
      </c>
      <c r="G29" s="221"/>
      <c r="H29" s="222"/>
      <c r="I29" s="200"/>
      <c r="J29" s="201"/>
      <c r="K29" s="222"/>
      <c r="L29" s="221"/>
      <c r="M29" s="221"/>
      <c r="N29" s="227"/>
      <c r="O29" s="200"/>
      <c r="P29" s="201"/>
      <c r="Q29" s="225"/>
    </row>
    <row r="30" spans="1:17" x14ac:dyDescent="0.25">
      <c r="A30" s="304"/>
      <c r="B30" s="766"/>
      <c r="C30" s="767"/>
      <c r="D30" s="768"/>
      <c r="E30" s="134"/>
      <c r="F30" s="306"/>
      <c r="G30" s="212"/>
      <c r="H30" s="213"/>
      <c r="I30" s="202"/>
      <c r="J30" s="207"/>
      <c r="K30" s="213"/>
      <c r="L30" s="217"/>
      <c r="M30" s="212"/>
      <c r="N30" s="216"/>
      <c r="O30" s="202"/>
      <c r="P30" s="207"/>
      <c r="Q30" s="208"/>
    </row>
    <row r="31" spans="1:17" ht="15.75" thickBot="1" x14ac:dyDescent="0.3">
      <c r="A31" s="305"/>
      <c r="B31" s="769"/>
      <c r="C31" s="770"/>
      <c r="D31" s="771"/>
      <c r="E31" s="136"/>
      <c r="F31" s="307"/>
      <c r="G31" s="205"/>
      <c r="H31" s="226"/>
      <c r="I31" s="203"/>
      <c r="J31" s="210"/>
      <c r="K31" s="197"/>
      <c r="L31" s="197"/>
      <c r="M31" s="197"/>
      <c r="N31" s="209"/>
      <c r="O31" s="203"/>
      <c r="P31" s="210"/>
      <c r="Q31" s="211"/>
    </row>
    <row r="32" spans="1:17" x14ac:dyDescent="0.25">
      <c r="A32" s="220">
        <v>7</v>
      </c>
      <c r="B32" s="772" t="s">
        <v>234</v>
      </c>
      <c r="C32" s="773"/>
      <c r="D32" s="774"/>
      <c r="E32" s="196"/>
      <c r="F32" s="131">
        <v>7640</v>
      </c>
      <c r="G32" s="221"/>
      <c r="H32" s="222"/>
      <c r="I32" s="200"/>
      <c r="J32" s="201"/>
      <c r="K32" s="222"/>
      <c r="L32" s="231"/>
      <c r="M32" s="223"/>
      <c r="N32" s="227"/>
      <c r="O32" s="200"/>
      <c r="P32" s="201"/>
      <c r="Q32" s="225"/>
    </row>
    <row r="33" spans="1:17" x14ac:dyDescent="0.25">
      <c r="A33" s="304"/>
      <c r="B33" s="775"/>
      <c r="C33" s="776"/>
      <c r="D33" s="777"/>
      <c r="E33" s="134"/>
      <c r="F33" s="306"/>
      <c r="G33" s="214"/>
      <c r="H33" s="199"/>
      <c r="I33" s="202"/>
      <c r="J33" s="207"/>
      <c r="K33" s="212"/>
      <c r="L33" s="212"/>
      <c r="M33" s="212"/>
      <c r="N33" s="216"/>
      <c r="O33" s="202"/>
      <c r="P33" s="207"/>
      <c r="Q33" s="208"/>
    </row>
    <row r="34" spans="1:17" ht="15.75" thickBot="1" x14ac:dyDescent="0.3">
      <c r="A34" s="305"/>
      <c r="B34" s="778"/>
      <c r="C34" s="779"/>
      <c r="D34" s="780"/>
      <c r="E34" s="136"/>
      <c r="F34" s="307"/>
      <c r="G34" s="205"/>
      <c r="H34" s="198"/>
      <c r="I34" s="203"/>
      <c r="J34" s="210"/>
      <c r="K34" s="226"/>
      <c r="L34" s="197"/>
      <c r="M34" s="197"/>
      <c r="N34" s="209"/>
      <c r="O34" s="203"/>
      <c r="P34" s="210"/>
      <c r="Q34" s="211"/>
    </row>
    <row r="35" spans="1:17" x14ac:dyDescent="0.25">
      <c r="A35" s="220">
        <v>8</v>
      </c>
      <c r="B35" s="772" t="s">
        <v>220</v>
      </c>
      <c r="C35" s="773"/>
      <c r="D35" s="774"/>
      <c r="E35" s="196"/>
      <c r="F35" s="131">
        <v>7554</v>
      </c>
      <c r="G35" s="221"/>
      <c r="H35" s="222"/>
      <c r="I35" s="200"/>
      <c r="J35" s="201"/>
      <c r="K35" s="204"/>
      <c r="L35" s="221"/>
      <c r="M35" s="223"/>
      <c r="N35" s="227"/>
      <c r="O35" s="200"/>
      <c r="P35" s="201"/>
      <c r="Q35" s="232"/>
    </row>
    <row r="36" spans="1:17" x14ac:dyDescent="0.25">
      <c r="A36" s="304"/>
      <c r="B36" s="775"/>
      <c r="C36" s="776"/>
      <c r="D36" s="777"/>
      <c r="E36" s="134"/>
      <c r="F36" s="311"/>
      <c r="G36" s="212"/>
      <c r="H36" s="213"/>
      <c r="I36" s="202"/>
      <c r="J36" s="207"/>
      <c r="K36" s="212"/>
      <c r="L36" s="212"/>
      <c r="M36" s="212"/>
      <c r="N36" s="218"/>
      <c r="O36" s="202"/>
      <c r="P36" s="207"/>
      <c r="Q36" s="208"/>
    </row>
    <row r="37" spans="1:17" ht="15.75" thickBot="1" x14ac:dyDescent="0.3">
      <c r="A37" s="305"/>
      <c r="B37" s="778"/>
      <c r="C37" s="779"/>
      <c r="D37" s="780"/>
      <c r="E37" s="136"/>
      <c r="F37" s="310"/>
      <c r="G37" s="205"/>
      <c r="H37" s="226"/>
      <c r="I37" s="203"/>
      <c r="J37" s="210"/>
      <c r="K37" s="197"/>
      <c r="L37" s="197"/>
      <c r="M37" s="197"/>
      <c r="N37" s="209"/>
      <c r="O37" s="203"/>
      <c r="P37" s="210"/>
      <c r="Q37" s="211"/>
    </row>
    <row r="38" spans="1:17" x14ac:dyDescent="0.25">
      <c r="A38" s="133">
        <v>9</v>
      </c>
      <c r="B38" s="782"/>
      <c r="C38" s="782"/>
      <c r="D38" s="782"/>
      <c r="E38" s="150"/>
      <c r="F38" s="151"/>
      <c r="G38" s="152"/>
      <c r="H38" s="152"/>
      <c r="I38" s="163"/>
      <c r="J38" s="154"/>
      <c r="K38" s="152"/>
      <c r="L38" s="152"/>
      <c r="M38" s="152"/>
      <c r="N38" s="152"/>
      <c r="O38" s="163"/>
      <c r="P38" s="154"/>
      <c r="Q38" s="164"/>
    </row>
    <row r="39" spans="1:17" x14ac:dyDescent="0.25">
      <c r="A39" s="308"/>
      <c r="B39" s="783"/>
      <c r="C39" s="783"/>
      <c r="D39" s="783"/>
      <c r="E39" s="134"/>
      <c r="F39" s="311"/>
      <c r="G39" s="138"/>
      <c r="H39" s="138"/>
      <c r="I39" s="159"/>
      <c r="J39" s="135"/>
      <c r="K39" s="138"/>
      <c r="L39" s="138"/>
      <c r="M39" s="138"/>
      <c r="N39" s="138"/>
      <c r="O39" s="159"/>
      <c r="P39" s="135"/>
      <c r="Q39" s="160"/>
    </row>
    <row r="40" spans="1:17" x14ac:dyDescent="0.25">
      <c r="A40" s="309"/>
      <c r="B40" s="781"/>
      <c r="C40" s="781"/>
      <c r="D40" s="781"/>
      <c r="E40" s="136"/>
      <c r="F40" s="310"/>
      <c r="G40" s="143"/>
      <c r="H40" s="143"/>
      <c r="I40" s="161"/>
      <c r="J40" s="137"/>
      <c r="K40" s="143"/>
      <c r="L40" s="143"/>
      <c r="M40" s="143"/>
      <c r="N40" s="143"/>
      <c r="O40" s="161"/>
      <c r="P40" s="137"/>
      <c r="Q40" s="162"/>
    </row>
    <row r="41" spans="1:17" x14ac:dyDescent="0.25">
      <c r="A41" s="149">
        <v>10</v>
      </c>
      <c r="B41" s="782"/>
      <c r="C41" s="782"/>
      <c r="D41" s="782"/>
      <c r="E41" s="150"/>
      <c r="F41" s="151"/>
      <c r="G41" s="152"/>
      <c r="H41" s="152"/>
      <c r="I41" s="163"/>
      <c r="J41" s="154"/>
      <c r="K41" s="152"/>
      <c r="L41" s="152"/>
      <c r="M41" s="152"/>
      <c r="N41" s="152"/>
      <c r="O41" s="163"/>
      <c r="P41" s="154"/>
      <c r="Q41" s="164"/>
    </row>
    <row r="42" spans="1:17" x14ac:dyDescent="0.25">
      <c r="A42" s="308"/>
      <c r="B42" s="783"/>
      <c r="C42" s="783"/>
      <c r="D42" s="783"/>
      <c r="E42" s="134"/>
      <c r="F42" s="311"/>
      <c r="G42" s="138"/>
      <c r="H42" s="138"/>
      <c r="I42" s="159"/>
      <c r="J42" s="135"/>
      <c r="K42" s="138"/>
      <c r="L42" s="138"/>
      <c r="M42" s="138"/>
      <c r="N42" s="138"/>
      <c r="O42" s="159"/>
      <c r="P42" s="135"/>
      <c r="Q42" s="160"/>
    </row>
    <row r="43" spans="1:17" x14ac:dyDescent="0.25">
      <c r="A43" s="309"/>
      <c r="B43" s="781"/>
      <c r="C43" s="781"/>
      <c r="D43" s="781"/>
      <c r="E43" s="136"/>
      <c r="F43" s="310"/>
      <c r="G43" s="143"/>
      <c r="H43" s="143"/>
      <c r="I43" s="161"/>
      <c r="J43" s="137"/>
      <c r="K43" s="143"/>
      <c r="L43" s="143"/>
      <c r="M43" s="143"/>
      <c r="N43" s="143"/>
      <c r="O43" s="161"/>
      <c r="P43" s="137"/>
      <c r="Q43" s="162"/>
    </row>
  </sheetData>
  <mergeCells count="22">
    <mergeCell ref="B40:D40"/>
    <mergeCell ref="B41:D41"/>
    <mergeCell ref="B42:D42"/>
    <mergeCell ref="B43:D43"/>
    <mergeCell ref="B29:D31"/>
    <mergeCell ref="B32:D34"/>
    <mergeCell ref="B38:D38"/>
    <mergeCell ref="B35:D37"/>
    <mergeCell ref="B39:D39"/>
    <mergeCell ref="B14:D16"/>
    <mergeCell ref="B17:D19"/>
    <mergeCell ref="B20:D22"/>
    <mergeCell ref="B23:D25"/>
    <mergeCell ref="B26:D28"/>
    <mergeCell ref="B10:F10"/>
    <mergeCell ref="H10:I10"/>
    <mergeCell ref="A11:Q11"/>
    <mergeCell ref="B12:D13"/>
    <mergeCell ref="I12:K12"/>
    <mergeCell ref="O12:Q12"/>
    <mergeCell ref="I13:K13"/>
    <mergeCell ref="O13:Q13"/>
  </mergeCells>
  <pageMargins left="0.70866141732283472" right="0.70866141732283472" top="0.78740157480314965" bottom="0.78740157480314965" header="0.51181102362204722" footer="0.51181102362204722"/>
  <pageSetup paperSize="9" scale="72" orientation="portrait" horizontalDpi="300" verticalDpi="300" r:id="rId1"/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IK48"/>
  <sheetViews>
    <sheetView view="pageBreakPreview" topLeftCell="A11" zoomScaleNormal="100" zoomScaleSheetLayoutView="100" zoomScalePageLayoutView="110" workbookViewId="0">
      <selection activeCell="A9" sqref="A9:W9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7" width="8.7109375" style="76" customWidth="1"/>
    <col min="18" max="18" width="8.7109375" style="74" customWidth="1"/>
    <col min="19" max="19" width="8.85546875" style="76" customWidth="1"/>
    <col min="20" max="20" width="8.85546875" style="74" customWidth="1"/>
    <col min="21" max="21" width="5.28515625" style="73" customWidth="1"/>
    <col min="22" max="22" width="13.7109375" style="73" customWidth="1"/>
    <col min="23" max="23" width="10" style="73" customWidth="1"/>
    <col min="24" max="24" width="7" style="73" customWidth="1"/>
    <col min="25" max="242" width="9.140625" style="77" customWidth="1"/>
    <col min="243" max="243" width="2.7109375" style="77" customWidth="1"/>
    <col min="244" max="244" width="17.5703125" style="77" customWidth="1"/>
    <col min="245" max="245" width="11.5703125" style="77" hidden="1" customWidth="1"/>
    <col min="246" max="16384" width="1.7109375" style="77"/>
  </cols>
  <sheetData>
    <row r="1" spans="1:245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5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5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5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5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5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5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5" s="122" customFormat="1" ht="15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245" s="79" customFormat="1" ht="36" x14ac:dyDescent="0.35">
      <c r="A9" s="741" t="s">
        <v>490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41"/>
      <c r="X9" s="78"/>
    </row>
    <row r="10" spans="1:245" s="79" customFormat="1" ht="21" x14ac:dyDescent="0.35">
      <c r="A10" s="78"/>
      <c r="B10" s="78"/>
      <c r="C10" s="78"/>
      <c r="D10" s="80"/>
      <c r="E10" s="78"/>
      <c r="F10" s="81"/>
      <c r="G10" s="80"/>
      <c r="H10" s="78"/>
      <c r="I10" s="81"/>
      <c r="J10" s="82"/>
      <c r="K10" s="78"/>
      <c r="L10" s="81"/>
      <c r="M10" s="82"/>
      <c r="N10" s="78"/>
      <c r="O10" s="81"/>
      <c r="P10" s="83"/>
      <c r="Q10" s="80"/>
      <c r="R10" s="80"/>
      <c r="S10" s="82"/>
      <c r="T10" s="80"/>
      <c r="U10" s="78"/>
      <c r="V10" s="78"/>
      <c r="W10" s="78"/>
      <c r="X10" s="78"/>
    </row>
    <row r="11" spans="1:245" s="79" customFormat="1" ht="21" x14ac:dyDescent="0.35">
      <c r="A11" s="84"/>
      <c r="B11" s="85" t="s">
        <v>92</v>
      </c>
      <c r="C11" s="86" t="s">
        <v>93</v>
      </c>
      <c r="D11" s="742" t="s">
        <v>20</v>
      </c>
      <c r="E11" s="742"/>
      <c r="F11" s="742"/>
      <c r="G11" s="742" t="s">
        <v>23</v>
      </c>
      <c r="H11" s="742"/>
      <c r="I11" s="742"/>
      <c r="J11" s="742" t="s">
        <v>22</v>
      </c>
      <c r="K11" s="742"/>
      <c r="L11" s="742"/>
      <c r="M11" s="742" t="s">
        <v>24</v>
      </c>
      <c r="N11" s="742"/>
      <c r="O11" s="742"/>
      <c r="P11" s="87" t="s">
        <v>94</v>
      </c>
      <c r="Q11" s="87" t="s">
        <v>176</v>
      </c>
      <c r="R11" s="88" t="s">
        <v>95</v>
      </c>
      <c r="S11" s="784" t="s">
        <v>96</v>
      </c>
      <c r="T11" s="785"/>
      <c r="U11" s="784" t="s">
        <v>97</v>
      </c>
      <c r="V11" s="785"/>
      <c r="W11" s="89" t="s">
        <v>12</v>
      </c>
      <c r="X11" s="80"/>
      <c r="Y11" s="90"/>
      <c r="Z11" s="90"/>
      <c r="AA11" s="90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</row>
    <row r="12" spans="1:245" s="79" customFormat="1" ht="21" x14ac:dyDescent="0.35">
      <c r="A12" s="91">
        <v>1</v>
      </c>
      <c r="B12" s="251" t="s">
        <v>402</v>
      </c>
      <c r="C12" s="92"/>
      <c r="D12" s="341"/>
      <c r="E12" s="342"/>
      <c r="F12" s="343"/>
      <c r="G12" s="344">
        <v>6</v>
      </c>
      <c r="H12" s="339" t="s">
        <v>98</v>
      </c>
      <c r="I12" s="345">
        <v>1</v>
      </c>
      <c r="J12" s="344">
        <v>6</v>
      </c>
      <c r="K12" s="339" t="s">
        <v>98</v>
      </c>
      <c r="L12" s="345">
        <v>0</v>
      </c>
      <c r="M12" s="344">
        <v>4</v>
      </c>
      <c r="N12" s="339" t="s">
        <v>98</v>
      </c>
      <c r="O12" s="345">
        <v>1</v>
      </c>
      <c r="P12" s="253">
        <f>IF(G12&gt;I12,1,0)+IF(J12&gt;L12,1,0)+IF(M12&gt;O12,1,0)</f>
        <v>3</v>
      </c>
      <c r="Q12" s="93">
        <f>IF(G12=I12,1,0)+IF(J12=L12,1,0)+IF(M12=O12,1,0)</f>
        <v>0</v>
      </c>
      <c r="R12" s="255">
        <f>IF(H12&lt;J12,1,0)+IF(K12&lt;M12,1,0)+IF(N12&lt;P12,1,0)</f>
        <v>0</v>
      </c>
      <c r="S12" s="255">
        <f>G12+J12+M12</f>
        <v>16</v>
      </c>
      <c r="T12" s="255">
        <f>I12+L12+O12</f>
        <v>2</v>
      </c>
      <c r="U12" s="744">
        <v>9</v>
      </c>
      <c r="V12" s="744"/>
      <c r="W12" s="324">
        <f>1+IF(U12&lt;U13,1,0)+IF(U12&lt;U14,1,0)+IF(U12&lt;U15,1,0)</f>
        <v>1</v>
      </c>
      <c r="X12" s="78"/>
      <c r="Y12" s="90"/>
      <c r="Z12" s="90"/>
      <c r="AA12" s="94"/>
    </row>
    <row r="13" spans="1:245" s="79" customFormat="1" ht="21" x14ac:dyDescent="0.35">
      <c r="A13" s="91">
        <v>2</v>
      </c>
      <c r="B13" s="251" t="s">
        <v>488</v>
      </c>
      <c r="C13" s="92"/>
      <c r="D13" s="344">
        <f>I12</f>
        <v>1</v>
      </c>
      <c r="E13" s="340" t="s">
        <v>98</v>
      </c>
      <c r="F13" s="345">
        <f>G12</f>
        <v>6</v>
      </c>
      <c r="G13" s="341"/>
      <c r="H13" s="342"/>
      <c r="I13" s="343"/>
      <c r="J13" s="344">
        <v>2</v>
      </c>
      <c r="K13" s="339" t="s">
        <v>98</v>
      </c>
      <c r="L13" s="345">
        <v>0</v>
      </c>
      <c r="M13" s="344">
        <v>1</v>
      </c>
      <c r="N13" s="339" t="s">
        <v>98</v>
      </c>
      <c r="O13" s="345">
        <v>6</v>
      </c>
      <c r="P13" s="253">
        <f>IF(D13&gt;F13,1,0)+IF(J13&gt;L13,1,0)+IF(M13&gt;O13,1,0)</f>
        <v>1</v>
      </c>
      <c r="Q13" s="93">
        <f>IF(D13=F13,1,0)+IF(J13=L13,1,0)+IF(M13=O13,1,0)</f>
        <v>0</v>
      </c>
      <c r="R13" s="255">
        <v>2</v>
      </c>
      <c r="S13" s="255">
        <f>D13+J13+M13</f>
        <v>4</v>
      </c>
      <c r="T13" s="255">
        <f>F13+L13+O13</f>
        <v>12</v>
      </c>
      <c r="U13" s="744">
        <v>3</v>
      </c>
      <c r="V13" s="744"/>
      <c r="W13" s="324">
        <f>1+IF(U13&lt;U12,1,0)+IF(U13&lt;U14,1,0)+IF(U13&lt;U15,1,0)</f>
        <v>3</v>
      </c>
      <c r="X13" s="78"/>
      <c r="Y13" s="90"/>
      <c r="Z13" s="90"/>
      <c r="AA13" s="94"/>
    </row>
    <row r="14" spans="1:245" ht="21" x14ac:dyDescent="0.35">
      <c r="A14" s="91">
        <v>3</v>
      </c>
      <c r="B14" s="251" t="s">
        <v>482</v>
      </c>
      <c r="C14" s="92"/>
      <c r="D14" s="344">
        <f>L12</f>
        <v>0</v>
      </c>
      <c r="E14" s="340" t="s">
        <v>98</v>
      </c>
      <c r="F14" s="345">
        <f>J12</f>
        <v>6</v>
      </c>
      <c r="G14" s="344">
        <f>L13</f>
        <v>0</v>
      </c>
      <c r="H14" s="340" t="s">
        <v>98</v>
      </c>
      <c r="I14" s="345">
        <f>J13</f>
        <v>2</v>
      </c>
      <c r="J14" s="341"/>
      <c r="K14" s="342"/>
      <c r="L14" s="343"/>
      <c r="M14" s="344">
        <v>2</v>
      </c>
      <c r="N14" s="339" t="s">
        <v>98</v>
      </c>
      <c r="O14" s="345">
        <v>3</v>
      </c>
      <c r="P14" s="253">
        <f>IF(D14&gt;F14,1,0)+IF(G14&gt;I14,1,0)+IF(M14&gt;O14,1,0)</f>
        <v>0</v>
      </c>
      <c r="Q14" s="93">
        <f>IF(D14=F14,1,0)+IF(G14=I14,1,0)+IF(M14=O14,1,0)</f>
        <v>0</v>
      </c>
      <c r="R14" s="255">
        <v>3</v>
      </c>
      <c r="S14" s="255">
        <f>D14+G14+M14</f>
        <v>2</v>
      </c>
      <c r="T14" s="255">
        <f>F14+I14+O14</f>
        <v>11</v>
      </c>
      <c r="U14" s="744">
        <v>0</v>
      </c>
      <c r="V14" s="744"/>
      <c r="W14" s="324">
        <v>4</v>
      </c>
      <c r="X14" s="78"/>
      <c r="Y14" s="90"/>
      <c r="Z14" s="90"/>
      <c r="AA14" s="94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</row>
    <row r="15" spans="1:245" s="95" customFormat="1" ht="21" x14ac:dyDescent="0.35">
      <c r="A15" s="91">
        <v>4</v>
      </c>
      <c r="B15" s="251" t="s">
        <v>483</v>
      </c>
      <c r="C15" s="92"/>
      <c r="D15" s="344">
        <f>O12</f>
        <v>1</v>
      </c>
      <c r="E15" s="340" t="s">
        <v>98</v>
      </c>
      <c r="F15" s="345">
        <f>M12</f>
        <v>4</v>
      </c>
      <c r="G15" s="344">
        <f>O13</f>
        <v>6</v>
      </c>
      <c r="H15" s="340" t="s">
        <v>98</v>
      </c>
      <c r="I15" s="345">
        <f>M13</f>
        <v>1</v>
      </c>
      <c r="J15" s="344">
        <f>O14</f>
        <v>3</v>
      </c>
      <c r="K15" s="340" t="s">
        <v>98</v>
      </c>
      <c r="L15" s="345">
        <f>M14</f>
        <v>2</v>
      </c>
      <c r="M15" s="341"/>
      <c r="N15" s="342"/>
      <c r="O15" s="343"/>
      <c r="P15" s="253">
        <f>IF(D15&gt;F15,1,0)+IF(G15&gt;I15,1,0)+IF(J15&gt;L15,1,0)</f>
        <v>2</v>
      </c>
      <c r="Q15" s="93">
        <f>IF(D15=F15,1,0)+IF(G15=I15,1,0)+IF(J15=L15,1,0)</f>
        <v>0</v>
      </c>
      <c r="R15" s="255">
        <v>1</v>
      </c>
      <c r="S15" s="255">
        <f>D15+G15+J15</f>
        <v>10</v>
      </c>
      <c r="T15" s="255">
        <f>F15+I15+L15</f>
        <v>7</v>
      </c>
      <c r="U15" s="744">
        <v>6</v>
      </c>
      <c r="V15" s="744"/>
      <c r="W15" s="324">
        <f>1+IF(U15&lt;U12,1,0)+IF(U15&lt;U13,1,0)+IF(U15&lt;U14,1,0)</f>
        <v>2</v>
      </c>
      <c r="X15" s="78"/>
      <c r="Y15" s="90"/>
      <c r="Z15" s="90"/>
      <c r="AA15" s="94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</row>
    <row r="16" spans="1:245" s="95" customFormat="1" x14ac:dyDescent="0.3">
      <c r="A16" s="96"/>
      <c r="B16" s="96"/>
      <c r="C16" s="96"/>
      <c r="D16" s="97"/>
      <c r="E16" s="96"/>
      <c r="F16" s="97"/>
      <c r="G16" s="97"/>
      <c r="H16" s="96"/>
      <c r="I16" s="97"/>
      <c r="J16" s="97"/>
      <c r="K16" s="96"/>
      <c r="L16" s="97"/>
      <c r="M16" s="97"/>
      <c r="N16" s="96"/>
      <c r="O16" s="97"/>
      <c r="P16" s="98"/>
      <c r="Q16" s="97"/>
      <c r="R16" s="97"/>
      <c r="S16" s="98"/>
      <c r="T16" s="97"/>
      <c r="U16" s="745"/>
      <c r="V16" s="745"/>
      <c r="W16" s="96"/>
      <c r="X16" s="73"/>
      <c r="Y16" s="99"/>
      <c r="Z16" s="99"/>
      <c r="AA16" s="100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</row>
    <row r="17" spans="1:245" s="95" customFormat="1" ht="15.75" x14ac:dyDescent="0.25">
      <c r="A17" s="101"/>
      <c r="B17" s="102" t="s">
        <v>99</v>
      </c>
      <c r="C17" s="101"/>
      <c r="D17" s="103"/>
      <c r="E17" s="101"/>
      <c r="F17" s="103"/>
      <c r="G17" s="103"/>
      <c r="H17" s="101"/>
      <c r="I17" s="103"/>
      <c r="J17" s="103"/>
      <c r="K17" s="101"/>
      <c r="L17" s="103"/>
      <c r="M17" s="103"/>
      <c r="N17" s="101"/>
      <c r="O17" s="103"/>
      <c r="P17" s="103"/>
      <c r="Q17" s="103"/>
      <c r="R17" s="103"/>
      <c r="S17" s="103"/>
      <c r="T17" s="103"/>
      <c r="U17" s="101"/>
      <c r="V17" s="101"/>
      <c r="W17" s="101"/>
      <c r="X17" s="104"/>
      <c r="Y17" s="105"/>
      <c r="Z17" s="105"/>
      <c r="AA17" s="106"/>
    </row>
    <row r="18" spans="1:245" s="108" customFormat="1" ht="18" x14ac:dyDescent="0.25">
      <c r="A18" s="101"/>
      <c r="B18" s="107" t="s">
        <v>100</v>
      </c>
      <c r="C18" s="101"/>
      <c r="D18" s="103"/>
      <c r="E18" s="101"/>
      <c r="F18" s="103"/>
      <c r="G18" s="103"/>
      <c r="H18" s="101"/>
      <c r="I18" s="103"/>
      <c r="J18" s="103"/>
      <c r="K18" s="101"/>
      <c r="L18" s="103"/>
      <c r="M18" s="103"/>
      <c r="N18" s="101"/>
      <c r="O18" s="103"/>
      <c r="P18" s="103"/>
      <c r="Q18" s="103"/>
      <c r="R18" s="103"/>
      <c r="S18" s="103"/>
      <c r="T18" s="103"/>
      <c r="U18" s="101"/>
      <c r="V18" s="101"/>
      <c r="W18" s="101"/>
      <c r="X18" s="104"/>
      <c r="Y18" s="105"/>
      <c r="Z18" s="105"/>
      <c r="AA18" s="106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  <c r="IK18" s="95"/>
    </row>
    <row r="19" spans="1:245" s="108" customFormat="1" ht="18" x14ac:dyDescent="0.25">
      <c r="A19" s="101"/>
      <c r="B19" s="101"/>
      <c r="C19" s="101"/>
      <c r="D19" s="103"/>
      <c r="E19" s="101"/>
      <c r="F19" s="103"/>
      <c r="G19" s="103"/>
      <c r="H19" s="101"/>
      <c r="I19" s="103"/>
      <c r="J19" s="103"/>
      <c r="K19" s="101"/>
      <c r="L19" s="103"/>
      <c r="M19" s="103"/>
      <c r="N19" s="101"/>
      <c r="O19" s="103"/>
      <c r="P19" s="103"/>
      <c r="Q19" s="103"/>
      <c r="R19" s="103"/>
      <c r="S19" s="103"/>
      <c r="T19" s="103"/>
      <c r="U19" s="101"/>
      <c r="V19" s="101"/>
      <c r="W19" s="101"/>
      <c r="X19" s="104"/>
      <c r="Y19" s="105"/>
      <c r="Z19" s="105"/>
      <c r="AA19" s="106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  <c r="IK19" s="95"/>
    </row>
    <row r="20" spans="1:245" s="108" customFormat="1" x14ac:dyDescent="0.25">
      <c r="A20" s="109"/>
      <c r="B20" s="746" t="s">
        <v>101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746"/>
      <c r="X20" s="110"/>
      <c r="Y20" s="111"/>
      <c r="Z20" s="111"/>
      <c r="AA20" s="112"/>
    </row>
    <row r="21" spans="1:245" s="108" customFormat="1" ht="18" x14ac:dyDescent="0.25">
      <c r="A21" s="109"/>
      <c r="B21" s="747" t="s">
        <v>474</v>
      </c>
      <c r="C21" s="747"/>
      <c r="D21" s="747"/>
      <c r="E21" s="747"/>
      <c r="F21" s="747"/>
      <c r="G21" s="747"/>
      <c r="H21" s="747"/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  <c r="W21" s="747"/>
    </row>
    <row r="22" spans="1:245" s="108" customFormat="1" ht="18" x14ac:dyDescent="0.25">
      <c r="A22" s="109"/>
      <c r="B22" s="747"/>
      <c r="C22" s="747"/>
      <c r="D22" s="747"/>
      <c r="E22" s="747"/>
      <c r="F22" s="747"/>
      <c r="G22" s="747"/>
      <c r="H22" s="747"/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747"/>
      <c r="T22" s="747"/>
      <c r="U22" s="747"/>
      <c r="V22" s="747"/>
      <c r="W22" s="747"/>
    </row>
    <row r="23" spans="1:245" s="108" customFormat="1" ht="18" x14ac:dyDescent="0.25">
      <c r="A23" s="109"/>
      <c r="B23" s="747"/>
      <c r="C23" s="747"/>
      <c r="D23" s="747"/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7"/>
      <c r="U23" s="747"/>
      <c r="V23" s="747"/>
      <c r="W23" s="747"/>
    </row>
    <row r="24" spans="1:245" s="108" customFormat="1" ht="18" x14ac:dyDescent="0.25">
      <c r="A24" s="109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  <c r="W24" s="747"/>
    </row>
    <row r="25" spans="1:245" s="108" customFormat="1" ht="18" x14ac:dyDescent="0.25">
      <c r="A25" s="110"/>
      <c r="B25" s="748" t="s">
        <v>478</v>
      </c>
      <c r="C25" s="748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8"/>
      <c r="U25" s="748"/>
      <c r="V25" s="748"/>
      <c r="W25" s="748"/>
      <c r="X25" s="110"/>
    </row>
    <row r="26" spans="1:245" s="108" customFormat="1" ht="18" x14ac:dyDescent="0.25">
      <c r="A26" s="110"/>
      <c r="B26" s="748"/>
      <c r="C26" s="748"/>
      <c r="D26" s="748"/>
      <c r="E26" s="748"/>
      <c r="F26" s="748"/>
      <c r="G26" s="748"/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748"/>
      <c r="X26" s="110"/>
    </row>
    <row r="27" spans="1:245" s="108" customFormat="1" ht="18" x14ac:dyDescent="0.25">
      <c r="A27" s="110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748"/>
      <c r="X27" s="110"/>
    </row>
    <row r="28" spans="1:245" s="108" customFormat="1" ht="18" x14ac:dyDescent="0.25">
      <c r="A28" s="110"/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748"/>
      <c r="X28" s="110"/>
    </row>
    <row r="29" spans="1:245" s="108" customFormat="1" ht="18" x14ac:dyDescent="0.25">
      <c r="A29" s="110"/>
      <c r="B29" s="748" t="s">
        <v>211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748"/>
      <c r="X29" s="110"/>
    </row>
    <row r="30" spans="1:245" x14ac:dyDescent="0.3">
      <c r="A30" s="110"/>
      <c r="B30" s="748" t="s">
        <v>473</v>
      </c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748"/>
      <c r="X30" s="110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</row>
    <row r="31" spans="1:245" x14ac:dyDescent="0.3">
      <c r="A31" s="110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748"/>
      <c r="X31" s="110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  <c r="HJ31" s="108"/>
      <c r="HK31" s="108"/>
      <c r="HL31" s="108"/>
      <c r="HM31" s="108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  <c r="IK31" s="108"/>
    </row>
    <row r="32" spans="1:245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  <c r="W32" s="749"/>
    </row>
    <row r="33" spans="2:17" x14ac:dyDescent="0.3">
      <c r="B33" s="113" t="s">
        <v>454</v>
      </c>
      <c r="D33" s="786"/>
      <c r="E33" s="786"/>
      <c r="F33" s="786"/>
      <c r="G33" s="786"/>
      <c r="H33" s="786"/>
      <c r="I33" s="786"/>
      <c r="J33" s="786"/>
      <c r="L33" s="75" t="s">
        <v>103</v>
      </c>
      <c r="O33" s="787">
        <v>45989</v>
      </c>
      <c r="P33" s="787"/>
      <c r="Q33" s="787"/>
    </row>
    <row r="34" spans="2:17" x14ac:dyDescent="0.3">
      <c r="P34" s="117"/>
      <c r="Q34" s="117"/>
    </row>
    <row r="35" spans="2:17" x14ac:dyDescent="0.3">
      <c r="P35" s="117"/>
      <c r="Q35" s="117"/>
    </row>
    <row r="36" spans="2:17" x14ac:dyDescent="0.3">
      <c r="P36" s="117"/>
      <c r="Q36" s="117"/>
    </row>
    <row r="37" spans="2:17" x14ac:dyDescent="0.3">
      <c r="P37" s="117"/>
      <c r="Q37" s="117"/>
    </row>
    <row r="38" spans="2:17" x14ac:dyDescent="0.3">
      <c r="P38" s="117"/>
      <c r="Q38" s="117"/>
    </row>
    <row r="39" spans="2:17" x14ac:dyDescent="0.3">
      <c r="P39" s="117"/>
      <c r="Q39" s="117"/>
    </row>
    <row r="40" spans="2:17" x14ac:dyDescent="0.3">
      <c r="P40" s="117"/>
      <c r="Q40" s="117"/>
    </row>
    <row r="41" spans="2:17" x14ac:dyDescent="0.3">
      <c r="P41" s="117"/>
      <c r="Q41" s="117"/>
    </row>
    <row r="42" spans="2:17" x14ac:dyDescent="0.3">
      <c r="P42" s="117"/>
      <c r="Q42" s="117"/>
    </row>
    <row r="43" spans="2:17" x14ac:dyDescent="0.3">
      <c r="P43" s="117"/>
      <c r="Q43" s="117"/>
    </row>
    <row r="44" spans="2:17" x14ac:dyDescent="0.3">
      <c r="P44" s="117"/>
      <c r="Q44" s="117"/>
    </row>
    <row r="45" spans="2:17" x14ac:dyDescent="0.3">
      <c r="P45" s="117"/>
      <c r="Q45" s="117"/>
    </row>
    <row r="46" spans="2:17" x14ac:dyDescent="0.3">
      <c r="P46" s="117"/>
      <c r="Q46" s="117"/>
    </row>
    <row r="47" spans="2:17" x14ac:dyDescent="0.3">
      <c r="P47" s="117"/>
      <c r="Q47" s="117"/>
    </row>
    <row r="48" spans="2:17" x14ac:dyDescent="0.3">
      <c r="P48" s="117"/>
      <c r="Q48" s="117"/>
    </row>
  </sheetData>
  <protectedRanges>
    <protectedRange sqref="G12 I12 J12:J13 L12:L13 M12:M14 O12:O14" name="Oblast1_1_1"/>
    <protectedRange sqref="B12:B15" name="Oblast1_1_2_1"/>
    <protectedRange sqref="W12:W15" name="Oblast1_1_1_1"/>
  </protectedRanges>
  <mergeCells count="27">
    <mergeCell ref="B30:W30"/>
    <mergeCell ref="B31:W31"/>
    <mergeCell ref="B32:W32"/>
    <mergeCell ref="D33:J33"/>
    <mergeCell ref="O33:Q33"/>
    <mergeCell ref="B25:W25"/>
    <mergeCell ref="B26:W26"/>
    <mergeCell ref="B27:W27"/>
    <mergeCell ref="B28:W28"/>
    <mergeCell ref="B29:W29"/>
    <mergeCell ref="B20:W20"/>
    <mergeCell ref="B21:W21"/>
    <mergeCell ref="B22:W22"/>
    <mergeCell ref="B23:W23"/>
    <mergeCell ref="B24:W24"/>
    <mergeCell ref="U12:V12"/>
    <mergeCell ref="U13:V13"/>
    <mergeCell ref="U14:V14"/>
    <mergeCell ref="U15:V15"/>
    <mergeCell ref="U16:V16"/>
    <mergeCell ref="A9:W9"/>
    <mergeCell ref="D11:F11"/>
    <mergeCell ref="G11:I11"/>
    <mergeCell ref="J11:L11"/>
    <mergeCell ref="M11:O11"/>
    <mergeCell ref="S11:T11"/>
    <mergeCell ref="U11:V11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75" orientation="landscape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IK48"/>
  <sheetViews>
    <sheetView view="pageBreakPreview" topLeftCell="A9" zoomScaleNormal="100" zoomScaleSheetLayoutView="100" zoomScalePageLayoutView="110" workbookViewId="0">
      <selection activeCell="A9" sqref="A9:W9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7" width="8.7109375" style="76" customWidth="1"/>
    <col min="18" max="18" width="8.7109375" style="74" customWidth="1"/>
    <col min="19" max="19" width="8.85546875" style="76" customWidth="1"/>
    <col min="20" max="20" width="8.85546875" style="74" customWidth="1"/>
    <col min="21" max="21" width="5.28515625" style="73" customWidth="1"/>
    <col min="22" max="22" width="13.7109375" style="73" customWidth="1"/>
    <col min="23" max="23" width="10" style="73" customWidth="1"/>
    <col min="24" max="24" width="7" style="73" customWidth="1"/>
    <col min="25" max="242" width="9.140625" style="77" customWidth="1"/>
    <col min="243" max="243" width="2.7109375" style="77" customWidth="1"/>
    <col min="244" max="244" width="17.5703125" style="77" customWidth="1"/>
    <col min="245" max="245" width="11.5703125" style="77" hidden="1" customWidth="1"/>
    <col min="246" max="16384" width="1.7109375" style="77"/>
  </cols>
  <sheetData>
    <row r="1" spans="1:245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5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5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5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5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5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5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5" s="122" customFormat="1" ht="15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245" s="79" customFormat="1" ht="36" x14ac:dyDescent="0.35">
      <c r="A9" s="741" t="s">
        <v>491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41"/>
      <c r="X9" s="78"/>
    </row>
    <row r="10" spans="1:245" s="79" customFormat="1" ht="21" x14ac:dyDescent="0.35">
      <c r="A10" s="78"/>
      <c r="B10" s="78"/>
      <c r="C10" s="78"/>
      <c r="D10" s="80"/>
      <c r="E10" s="78"/>
      <c r="F10" s="81"/>
      <c r="G10" s="80"/>
      <c r="H10" s="78"/>
      <c r="I10" s="81"/>
      <c r="J10" s="82"/>
      <c r="K10" s="78"/>
      <c r="L10" s="81"/>
      <c r="M10" s="82"/>
      <c r="N10" s="78"/>
      <c r="O10" s="81"/>
      <c r="P10" s="83"/>
      <c r="Q10" s="80"/>
      <c r="R10" s="80"/>
      <c r="S10" s="82"/>
      <c r="T10" s="80"/>
      <c r="U10" s="78"/>
      <c r="V10" s="78"/>
      <c r="W10" s="78"/>
      <c r="X10" s="78"/>
    </row>
    <row r="11" spans="1:245" s="79" customFormat="1" ht="21" x14ac:dyDescent="0.35">
      <c r="A11" s="84"/>
      <c r="B11" s="85" t="s">
        <v>92</v>
      </c>
      <c r="C11" s="86" t="s">
        <v>93</v>
      </c>
      <c r="D11" s="788" t="s">
        <v>20</v>
      </c>
      <c r="E11" s="788"/>
      <c r="F11" s="788"/>
      <c r="G11" s="788" t="s">
        <v>23</v>
      </c>
      <c r="H11" s="788"/>
      <c r="I11" s="788"/>
      <c r="J11" s="788" t="s">
        <v>22</v>
      </c>
      <c r="K11" s="788"/>
      <c r="L11" s="788"/>
      <c r="M11" s="788" t="s">
        <v>24</v>
      </c>
      <c r="N11" s="788"/>
      <c r="O11" s="788"/>
      <c r="P11" s="87" t="s">
        <v>94</v>
      </c>
      <c r="Q11" s="87" t="s">
        <v>176</v>
      </c>
      <c r="R11" s="88" t="s">
        <v>95</v>
      </c>
      <c r="S11" s="743" t="s">
        <v>96</v>
      </c>
      <c r="T11" s="743"/>
      <c r="U11" s="743" t="s">
        <v>97</v>
      </c>
      <c r="V11" s="743"/>
      <c r="W11" s="89" t="s">
        <v>12</v>
      </c>
      <c r="X11" s="80"/>
      <c r="Y11" s="90"/>
      <c r="Z11" s="90"/>
      <c r="AA11" s="90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</row>
    <row r="12" spans="1:245" s="79" customFormat="1" ht="21" x14ac:dyDescent="0.35">
      <c r="A12" s="91">
        <v>1</v>
      </c>
      <c r="B12" s="251" t="s">
        <v>484</v>
      </c>
      <c r="C12" s="92"/>
      <c r="D12" s="341"/>
      <c r="E12" s="342"/>
      <c r="F12" s="343"/>
      <c r="G12" s="344">
        <v>3</v>
      </c>
      <c r="H12" s="339" t="s">
        <v>98</v>
      </c>
      <c r="I12" s="345">
        <v>1</v>
      </c>
      <c r="J12" s="344">
        <v>5</v>
      </c>
      <c r="K12" s="339" t="s">
        <v>98</v>
      </c>
      <c r="L12" s="345">
        <v>5</v>
      </c>
      <c r="M12" s="344">
        <v>8</v>
      </c>
      <c r="N12" s="339" t="s">
        <v>98</v>
      </c>
      <c r="O12" s="345">
        <v>1</v>
      </c>
      <c r="P12" s="253">
        <f>IF(G12&gt;I12,1,0)+IF(J12&gt;L12,1,0)+IF(M12&gt;O12,1,0)</f>
        <v>2</v>
      </c>
      <c r="Q12" s="93">
        <f>IF(G12=I12,1,0)+IF(J12=L12,1,0)+IF(M12=O12,1,0)</f>
        <v>1</v>
      </c>
      <c r="R12" s="255">
        <f>IF(H12&lt;J12,1,0)+IF(K12&lt;M12,1,0)+IF(N12&lt;P12,1,0)</f>
        <v>0</v>
      </c>
      <c r="S12" s="255">
        <f>G12+J12+M12</f>
        <v>16</v>
      </c>
      <c r="T12" s="255">
        <f>I12+L12+O12</f>
        <v>7</v>
      </c>
      <c r="U12" s="744">
        <v>7</v>
      </c>
      <c r="V12" s="744"/>
      <c r="W12" s="324">
        <f>1+IF(U12&lt;U13,1,0)+IF(U12&lt;U14,1,0)+IF(U12&lt;U15,1,0)</f>
        <v>1</v>
      </c>
      <c r="X12" s="78"/>
      <c r="Y12" s="90"/>
      <c r="Z12" s="90"/>
      <c r="AA12" s="94"/>
    </row>
    <row r="13" spans="1:245" s="79" customFormat="1" ht="21" x14ac:dyDescent="0.35">
      <c r="A13" s="91">
        <v>2</v>
      </c>
      <c r="B13" s="251" t="s">
        <v>481</v>
      </c>
      <c r="C13" s="92"/>
      <c r="D13" s="344">
        <f>I12</f>
        <v>1</v>
      </c>
      <c r="E13" s="340" t="s">
        <v>98</v>
      </c>
      <c r="F13" s="345">
        <f>G12</f>
        <v>3</v>
      </c>
      <c r="G13" s="341"/>
      <c r="H13" s="342"/>
      <c r="I13" s="343"/>
      <c r="J13" s="344">
        <v>2</v>
      </c>
      <c r="K13" s="339" t="s">
        <v>98</v>
      </c>
      <c r="L13" s="345">
        <v>2</v>
      </c>
      <c r="M13" s="344">
        <v>4</v>
      </c>
      <c r="N13" s="339" t="s">
        <v>98</v>
      </c>
      <c r="O13" s="345">
        <v>3</v>
      </c>
      <c r="P13" s="253">
        <f>IF(D13&gt;F13,1,0)+IF(J13&gt;L13,1,0)+IF(M13&gt;O13,1,0)</f>
        <v>1</v>
      </c>
      <c r="Q13" s="93">
        <f>IF(D13=F13,1,0)+IF(J13=L13,1,0)+IF(M13=O13,1,0)</f>
        <v>1</v>
      </c>
      <c r="R13" s="255">
        <v>1</v>
      </c>
      <c r="S13" s="255">
        <f>D13+J13+M13</f>
        <v>7</v>
      </c>
      <c r="T13" s="255">
        <f>F13+L13+O13</f>
        <v>8</v>
      </c>
      <c r="U13" s="744">
        <v>4</v>
      </c>
      <c r="V13" s="744"/>
      <c r="W13" s="324">
        <f>1+IF(U13&lt;U12,1,0)+IF(U13&lt;U14,1,0)+IF(U13&lt;U15,1,0)</f>
        <v>3</v>
      </c>
      <c r="X13" s="78"/>
      <c r="Y13" s="90"/>
      <c r="Z13" s="90"/>
      <c r="AA13" s="94"/>
    </row>
    <row r="14" spans="1:245" ht="21" x14ac:dyDescent="0.35">
      <c r="A14" s="91">
        <v>3</v>
      </c>
      <c r="B14" s="251" t="s">
        <v>485</v>
      </c>
      <c r="C14" s="92"/>
      <c r="D14" s="344">
        <f>L12</f>
        <v>5</v>
      </c>
      <c r="E14" s="340" t="s">
        <v>98</v>
      </c>
      <c r="F14" s="345">
        <f>J12</f>
        <v>5</v>
      </c>
      <c r="G14" s="344">
        <f>L13</f>
        <v>2</v>
      </c>
      <c r="H14" s="340" t="s">
        <v>98</v>
      </c>
      <c r="I14" s="345">
        <f>J13</f>
        <v>2</v>
      </c>
      <c r="J14" s="341"/>
      <c r="K14" s="342"/>
      <c r="L14" s="343"/>
      <c r="M14" s="344">
        <v>4</v>
      </c>
      <c r="N14" s="339" t="s">
        <v>98</v>
      </c>
      <c r="O14" s="345">
        <v>3</v>
      </c>
      <c r="P14" s="253">
        <f>IF(D14&gt;F14,1,0)+IF(G14&gt;I14,1,0)+IF(M14&gt;O14,1,0)</f>
        <v>1</v>
      </c>
      <c r="Q14" s="93">
        <f>IF(D14=F14,1,0)+IF(G14=I14,1,0)+IF(M14=O14,1,0)</f>
        <v>2</v>
      </c>
      <c r="R14" s="255">
        <f>IF(E14&lt;G14,1,0)+IF(H14&lt;J14,1,0)+IF(N14&lt;P14,1,0)</f>
        <v>0</v>
      </c>
      <c r="S14" s="255">
        <f>D14+G14+M14</f>
        <v>11</v>
      </c>
      <c r="T14" s="255">
        <f>F14+I14+O14</f>
        <v>10</v>
      </c>
      <c r="U14" s="744">
        <v>5</v>
      </c>
      <c r="V14" s="744"/>
      <c r="W14" s="324">
        <f>1+IF(U14&lt;U12,1,0)+IF(U14&lt;U13,1,0)+IF(U14&lt;U15,1,0)</f>
        <v>2</v>
      </c>
      <c r="X14" s="78"/>
      <c r="Y14" s="90"/>
      <c r="Z14" s="90"/>
      <c r="AA14" s="94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</row>
    <row r="15" spans="1:245" s="95" customFormat="1" ht="21" x14ac:dyDescent="0.35">
      <c r="A15" s="91">
        <v>4</v>
      </c>
      <c r="B15" s="251" t="s">
        <v>486</v>
      </c>
      <c r="C15" s="92"/>
      <c r="D15" s="344">
        <f>O12</f>
        <v>1</v>
      </c>
      <c r="E15" s="340" t="s">
        <v>98</v>
      </c>
      <c r="F15" s="345">
        <f>M12</f>
        <v>8</v>
      </c>
      <c r="G15" s="344">
        <f>O13</f>
        <v>3</v>
      </c>
      <c r="H15" s="340" t="s">
        <v>98</v>
      </c>
      <c r="I15" s="345">
        <f>M13</f>
        <v>4</v>
      </c>
      <c r="J15" s="344">
        <f>O14</f>
        <v>3</v>
      </c>
      <c r="K15" s="340" t="s">
        <v>98</v>
      </c>
      <c r="L15" s="345">
        <f>M14</f>
        <v>4</v>
      </c>
      <c r="M15" s="341"/>
      <c r="N15" s="342"/>
      <c r="O15" s="343"/>
      <c r="P15" s="253">
        <f>IF(D15&gt;F15,1,0)+IF(G15&gt;I15,1,0)+IF(J15&gt;L15,1,0)</f>
        <v>0</v>
      </c>
      <c r="Q15" s="93">
        <f>IF(D15=F15,1,0)+IF(G15=I15,1,0)+IF(J15=L15,1,0)</f>
        <v>0</v>
      </c>
      <c r="R15" s="255">
        <v>3</v>
      </c>
      <c r="S15" s="255">
        <f>D15+G15+J15</f>
        <v>7</v>
      </c>
      <c r="T15" s="255">
        <f>F15+I15+L15</f>
        <v>16</v>
      </c>
      <c r="U15" s="744">
        <v>0</v>
      </c>
      <c r="V15" s="744"/>
      <c r="W15" s="324">
        <f>1+IF(U15&lt;U12,1,0)+IF(U15&lt;U13,1,0)+IF(U15&lt;U14,1,0)</f>
        <v>4</v>
      </c>
      <c r="X15" s="78"/>
      <c r="Y15" s="90"/>
      <c r="Z15" s="90"/>
      <c r="AA15" s="94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</row>
    <row r="16" spans="1:245" s="95" customFormat="1" x14ac:dyDescent="0.3">
      <c r="A16" s="96"/>
      <c r="B16" s="96"/>
      <c r="C16" s="96"/>
      <c r="D16" s="97"/>
      <c r="E16" s="96"/>
      <c r="F16" s="97"/>
      <c r="G16" s="97"/>
      <c r="H16" s="96"/>
      <c r="I16" s="97"/>
      <c r="J16" s="97"/>
      <c r="K16" s="96"/>
      <c r="L16" s="97"/>
      <c r="M16" s="97"/>
      <c r="N16" s="96"/>
      <c r="O16" s="97"/>
      <c r="P16" s="98"/>
      <c r="Q16" s="97"/>
      <c r="R16" s="97"/>
      <c r="S16" s="98"/>
      <c r="T16" s="97"/>
      <c r="U16" s="745"/>
      <c r="V16" s="745"/>
      <c r="W16" s="96"/>
      <c r="X16" s="73"/>
      <c r="Y16" s="99"/>
      <c r="Z16" s="99"/>
      <c r="AA16" s="100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</row>
    <row r="17" spans="1:245" s="95" customFormat="1" ht="15.75" x14ac:dyDescent="0.25">
      <c r="A17" s="101"/>
      <c r="B17" s="102" t="s">
        <v>99</v>
      </c>
      <c r="C17" s="101"/>
      <c r="D17" s="103"/>
      <c r="E17" s="101"/>
      <c r="F17" s="103"/>
      <c r="G17" s="103"/>
      <c r="H17" s="101"/>
      <c r="I17" s="103"/>
      <c r="J17" s="103"/>
      <c r="K17" s="101"/>
      <c r="L17" s="103"/>
      <c r="M17" s="103"/>
      <c r="N17" s="101"/>
      <c r="O17" s="103"/>
      <c r="P17" s="103"/>
      <c r="Q17" s="103"/>
      <c r="R17" s="103"/>
      <c r="S17" s="103"/>
      <c r="T17" s="103"/>
      <c r="U17" s="101"/>
      <c r="V17" s="101"/>
      <c r="W17" s="101"/>
      <c r="X17" s="104"/>
      <c r="Y17" s="105"/>
      <c r="Z17" s="105"/>
      <c r="AA17" s="106"/>
    </row>
    <row r="18" spans="1:245" s="108" customFormat="1" ht="18" x14ac:dyDescent="0.25">
      <c r="A18" s="101"/>
      <c r="B18" s="107" t="s">
        <v>100</v>
      </c>
      <c r="C18" s="101"/>
      <c r="D18" s="103"/>
      <c r="E18" s="101"/>
      <c r="F18" s="103"/>
      <c r="G18" s="103"/>
      <c r="H18" s="101"/>
      <c r="I18" s="103"/>
      <c r="J18" s="103"/>
      <c r="K18" s="101"/>
      <c r="L18" s="103"/>
      <c r="M18" s="103"/>
      <c r="N18" s="101"/>
      <c r="O18" s="103"/>
      <c r="P18" s="103"/>
      <c r="Q18" s="103"/>
      <c r="R18" s="103"/>
      <c r="S18" s="103"/>
      <c r="T18" s="103"/>
      <c r="U18" s="101"/>
      <c r="V18" s="101"/>
      <c r="W18" s="101"/>
      <c r="X18" s="104"/>
      <c r="Y18" s="105"/>
      <c r="Z18" s="105"/>
      <c r="AA18" s="106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  <c r="IK18" s="95"/>
    </row>
    <row r="19" spans="1:245" s="108" customFormat="1" ht="18" x14ac:dyDescent="0.25">
      <c r="A19" s="101"/>
      <c r="B19" s="101"/>
      <c r="C19" s="101"/>
      <c r="D19" s="103"/>
      <c r="E19" s="101"/>
      <c r="F19" s="103"/>
      <c r="G19" s="103"/>
      <c r="H19" s="101"/>
      <c r="I19" s="103"/>
      <c r="J19" s="103"/>
      <c r="K19" s="101"/>
      <c r="L19" s="103"/>
      <c r="M19" s="103"/>
      <c r="N19" s="101"/>
      <c r="O19" s="103"/>
      <c r="P19" s="103"/>
      <c r="Q19" s="103"/>
      <c r="R19" s="103"/>
      <c r="S19" s="103"/>
      <c r="T19" s="103"/>
      <c r="U19" s="101"/>
      <c r="V19" s="101"/>
      <c r="W19" s="101"/>
      <c r="X19" s="104"/>
      <c r="Y19" s="105"/>
      <c r="Z19" s="105"/>
      <c r="AA19" s="106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  <c r="IK19" s="95"/>
    </row>
    <row r="20" spans="1:245" s="108" customFormat="1" x14ac:dyDescent="0.25">
      <c r="A20" s="109"/>
      <c r="B20" s="746" t="s">
        <v>101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746"/>
      <c r="X20" s="110"/>
      <c r="Y20" s="111"/>
      <c r="Z20" s="111"/>
      <c r="AA20" s="112"/>
    </row>
    <row r="21" spans="1:245" s="108" customFormat="1" ht="18" x14ac:dyDescent="0.25">
      <c r="A21" s="109"/>
      <c r="B21" s="747" t="s">
        <v>474</v>
      </c>
      <c r="C21" s="747"/>
      <c r="D21" s="747"/>
      <c r="E21" s="747"/>
      <c r="F21" s="747"/>
      <c r="G21" s="747"/>
      <c r="H21" s="747"/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  <c r="W21" s="747"/>
    </row>
    <row r="22" spans="1:245" s="108" customFormat="1" ht="18" x14ac:dyDescent="0.25">
      <c r="A22" s="109"/>
      <c r="B22" s="747"/>
      <c r="C22" s="747"/>
      <c r="D22" s="747"/>
      <c r="E22" s="747"/>
      <c r="F22" s="747"/>
      <c r="G22" s="747"/>
      <c r="H22" s="747"/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747"/>
      <c r="T22" s="747"/>
      <c r="U22" s="747"/>
      <c r="V22" s="747"/>
      <c r="W22" s="747"/>
    </row>
    <row r="23" spans="1:245" s="108" customFormat="1" ht="18" x14ac:dyDescent="0.25">
      <c r="A23" s="109"/>
      <c r="B23" s="747"/>
      <c r="C23" s="747"/>
      <c r="D23" s="747"/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7"/>
      <c r="U23" s="747"/>
      <c r="V23" s="747"/>
      <c r="W23" s="747"/>
    </row>
    <row r="24" spans="1:245" s="108" customFormat="1" ht="18" x14ac:dyDescent="0.25">
      <c r="A24" s="109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  <c r="W24" s="747"/>
    </row>
    <row r="25" spans="1:245" s="108" customFormat="1" ht="18" x14ac:dyDescent="0.25">
      <c r="A25" s="110"/>
      <c r="B25" s="748" t="s">
        <v>478</v>
      </c>
      <c r="C25" s="748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8"/>
      <c r="U25" s="748"/>
      <c r="V25" s="748"/>
      <c r="W25" s="748"/>
      <c r="X25" s="110"/>
    </row>
    <row r="26" spans="1:245" s="108" customFormat="1" ht="18" x14ac:dyDescent="0.25">
      <c r="A26" s="110"/>
      <c r="B26" s="748"/>
      <c r="C26" s="748"/>
      <c r="D26" s="748"/>
      <c r="E26" s="748"/>
      <c r="F26" s="748"/>
      <c r="G26" s="748"/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748"/>
      <c r="X26" s="110"/>
    </row>
    <row r="27" spans="1:245" s="108" customFormat="1" ht="18" x14ac:dyDescent="0.25">
      <c r="A27" s="110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748"/>
      <c r="X27" s="110"/>
    </row>
    <row r="28" spans="1:245" s="108" customFormat="1" ht="18" x14ac:dyDescent="0.25">
      <c r="A28" s="110"/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748"/>
      <c r="X28" s="110"/>
    </row>
    <row r="29" spans="1:245" s="108" customFormat="1" ht="18" x14ac:dyDescent="0.25">
      <c r="A29" s="110"/>
      <c r="B29" s="748" t="s">
        <v>211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748"/>
      <c r="X29" s="110"/>
    </row>
    <row r="30" spans="1:245" x14ac:dyDescent="0.3">
      <c r="A30" s="110"/>
      <c r="B30" s="748" t="s">
        <v>473</v>
      </c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748"/>
      <c r="X30" s="110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</row>
    <row r="31" spans="1:245" x14ac:dyDescent="0.3">
      <c r="A31" s="110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748"/>
      <c r="X31" s="110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  <c r="HJ31" s="108"/>
      <c r="HK31" s="108"/>
      <c r="HL31" s="108"/>
      <c r="HM31" s="108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  <c r="IK31" s="108"/>
    </row>
    <row r="32" spans="1:245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  <c r="W32" s="749"/>
    </row>
    <row r="33" spans="2:17" x14ac:dyDescent="0.3">
      <c r="B33" s="113" t="s">
        <v>480</v>
      </c>
      <c r="D33" s="786"/>
      <c r="E33" s="786"/>
      <c r="F33" s="786"/>
      <c r="G33" s="786"/>
      <c r="H33" s="786"/>
      <c r="I33" s="786"/>
      <c r="J33" s="786"/>
      <c r="L33" s="75" t="s">
        <v>103</v>
      </c>
      <c r="O33" s="787">
        <v>45989</v>
      </c>
      <c r="P33" s="787"/>
      <c r="Q33" s="787"/>
    </row>
    <row r="34" spans="2:17" x14ac:dyDescent="0.3">
      <c r="P34" s="117"/>
      <c r="Q34" s="117"/>
    </row>
    <row r="35" spans="2:17" x14ac:dyDescent="0.3">
      <c r="P35" s="117"/>
      <c r="Q35" s="117"/>
    </row>
    <row r="36" spans="2:17" x14ac:dyDescent="0.3">
      <c r="P36" s="117"/>
      <c r="Q36" s="117"/>
    </row>
    <row r="37" spans="2:17" x14ac:dyDescent="0.3">
      <c r="P37" s="117"/>
      <c r="Q37" s="117"/>
    </row>
    <row r="38" spans="2:17" x14ac:dyDescent="0.3">
      <c r="P38" s="117"/>
      <c r="Q38" s="117"/>
    </row>
    <row r="39" spans="2:17" x14ac:dyDescent="0.3">
      <c r="P39" s="117"/>
      <c r="Q39" s="117"/>
    </row>
    <row r="40" spans="2:17" x14ac:dyDescent="0.3">
      <c r="P40" s="117"/>
      <c r="Q40" s="117"/>
    </row>
    <row r="41" spans="2:17" x14ac:dyDescent="0.3">
      <c r="P41" s="117"/>
      <c r="Q41" s="117"/>
    </row>
    <row r="42" spans="2:17" x14ac:dyDescent="0.3">
      <c r="P42" s="117"/>
      <c r="Q42" s="117"/>
    </row>
    <row r="43" spans="2:17" x14ac:dyDescent="0.3">
      <c r="P43" s="117"/>
      <c r="Q43" s="117"/>
    </row>
    <row r="44" spans="2:17" x14ac:dyDescent="0.3">
      <c r="P44" s="117"/>
      <c r="Q44" s="117"/>
    </row>
    <row r="45" spans="2:17" x14ac:dyDescent="0.3">
      <c r="P45" s="117"/>
      <c r="Q45" s="117"/>
    </row>
    <row r="46" spans="2:17" x14ac:dyDescent="0.3">
      <c r="P46" s="117"/>
      <c r="Q46" s="117"/>
    </row>
    <row r="47" spans="2:17" x14ac:dyDescent="0.3">
      <c r="P47" s="117"/>
      <c r="Q47" s="117"/>
    </row>
    <row r="48" spans="2:17" x14ac:dyDescent="0.3">
      <c r="P48" s="117"/>
      <c r="Q48" s="117"/>
    </row>
  </sheetData>
  <protectedRanges>
    <protectedRange sqref="G12 I12 J12:J13 L12:L13 M12:M14 O12:O14" name="Oblast1_1_1"/>
    <protectedRange sqref="B12 B14:B15" name="Oblast1_1_2_1"/>
    <protectedRange sqref="W12:W15" name="Oblast1_1_1_1"/>
    <protectedRange sqref="B13" name="Oblast1_1_2_1_1"/>
  </protectedRanges>
  <mergeCells count="27">
    <mergeCell ref="B30:W30"/>
    <mergeCell ref="B31:W31"/>
    <mergeCell ref="B32:W32"/>
    <mergeCell ref="D33:J33"/>
    <mergeCell ref="O33:Q33"/>
    <mergeCell ref="B25:W25"/>
    <mergeCell ref="B26:W26"/>
    <mergeCell ref="B27:W27"/>
    <mergeCell ref="B28:W28"/>
    <mergeCell ref="B29:W29"/>
    <mergeCell ref="B20:W20"/>
    <mergeCell ref="B21:W21"/>
    <mergeCell ref="B22:W22"/>
    <mergeCell ref="B23:W23"/>
    <mergeCell ref="B24:W24"/>
    <mergeCell ref="U12:V12"/>
    <mergeCell ref="U13:V13"/>
    <mergeCell ref="U14:V14"/>
    <mergeCell ref="U15:V15"/>
    <mergeCell ref="U16:V16"/>
    <mergeCell ref="A9:W9"/>
    <mergeCell ref="D11:F11"/>
    <mergeCell ref="G11:I11"/>
    <mergeCell ref="J11:L11"/>
    <mergeCell ref="M11:O11"/>
    <mergeCell ref="S11:T11"/>
    <mergeCell ref="U11:V11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75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IK48"/>
  <sheetViews>
    <sheetView view="pageBreakPreview" zoomScaleNormal="100" zoomScaleSheetLayoutView="100" zoomScalePageLayoutView="110" workbookViewId="0">
      <selection activeCell="A9" sqref="A9:W9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7" width="8.7109375" style="76" customWidth="1"/>
    <col min="18" max="18" width="8.7109375" style="74" customWidth="1"/>
    <col min="19" max="19" width="8.85546875" style="76" customWidth="1"/>
    <col min="20" max="20" width="8.85546875" style="74" customWidth="1"/>
    <col min="21" max="21" width="5.28515625" style="73" customWidth="1"/>
    <col min="22" max="22" width="13.7109375" style="73" customWidth="1"/>
    <col min="23" max="23" width="10" style="73" customWidth="1"/>
    <col min="24" max="24" width="7" style="73" customWidth="1"/>
    <col min="25" max="242" width="9.140625" style="77" customWidth="1"/>
    <col min="243" max="243" width="2.7109375" style="77" customWidth="1"/>
    <col min="244" max="244" width="17.5703125" style="77" customWidth="1"/>
    <col min="245" max="245" width="11.5703125" style="77" hidden="1" customWidth="1"/>
    <col min="246" max="16384" width="1.7109375" style="77"/>
  </cols>
  <sheetData>
    <row r="1" spans="1:245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5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5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5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5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5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5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5" s="122" customFormat="1" ht="15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245" s="79" customFormat="1" ht="36" x14ac:dyDescent="0.35">
      <c r="A9" s="741" t="s">
        <v>492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41"/>
      <c r="X9" s="78"/>
    </row>
    <row r="10" spans="1:245" s="79" customFormat="1" ht="21" x14ac:dyDescent="0.35">
      <c r="A10" s="78"/>
      <c r="B10" s="78"/>
      <c r="C10" s="78"/>
      <c r="D10" s="80"/>
      <c r="E10" s="78"/>
      <c r="F10" s="81"/>
      <c r="G10" s="80"/>
      <c r="H10" s="78"/>
      <c r="I10" s="81"/>
      <c r="J10" s="82"/>
      <c r="K10" s="78"/>
      <c r="L10" s="81"/>
      <c r="M10" s="82"/>
      <c r="N10" s="78"/>
      <c r="O10" s="81"/>
      <c r="P10" s="83"/>
      <c r="Q10" s="80"/>
      <c r="R10" s="80"/>
      <c r="S10" s="82"/>
      <c r="T10" s="80"/>
      <c r="U10" s="78"/>
      <c r="V10" s="78"/>
      <c r="W10" s="78"/>
      <c r="X10" s="78"/>
    </row>
    <row r="11" spans="1:245" s="79" customFormat="1" ht="21" x14ac:dyDescent="0.35">
      <c r="A11" s="84"/>
      <c r="B11" s="85" t="s">
        <v>92</v>
      </c>
      <c r="C11" s="86" t="s">
        <v>93</v>
      </c>
      <c r="D11" s="788" t="s">
        <v>20</v>
      </c>
      <c r="E11" s="788"/>
      <c r="F11" s="788"/>
      <c r="G11" s="788" t="s">
        <v>23</v>
      </c>
      <c r="H11" s="788"/>
      <c r="I11" s="788"/>
      <c r="J11" s="788" t="s">
        <v>22</v>
      </c>
      <c r="K11" s="788"/>
      <c r="L11" s="788"/>
      <c r="M11" s="788" t="s">
        <v>24</v>
      </c>
      <c r="N11" s="788"/>
      <c r="O11" s="788"/>
      <c r="P11" s="87" t="s">
        <v>94</v>
      </c>
      <c r="Q11" s="87" t="s">
        <v>176</v>
      </c>
      <c r="R11" s="88" t="s">
        <v>95</v>
      </c>
      <c r="S11" s="743" t="s">
        <v>96</v>
      </c>
      <c r="T11" s="743"/>
      <c r="U11" s="743" t="s">
        <v>97</v>
      </c>
      <c r="V11" s="743"/>
      <c r="W11" s="89" t="s">
        <v>12</v>
      </c>
      <c r="X11" s="80"/>
      <c r="Y11" s="90"/>
      <c r="Z11" s="90"/>
      <c r="AA11" s="90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</row>
    <row r="12" spans="1:245" s="79" customFormat="1" ht="21" x14ac:dyDescent="0.35">
      <c r="A12" s="91">
        <v>1</v>
      </c>
      <c r="B12" s="251" t="s">
        <v>469</v>
      </c>
      <c r="C12" s="92"/>
      <c r="D12" s="341"/>
      <c r="E12" s="342"/>
      <c r="F12" s="343"/>
      <c r="G12" s="344">
        <v>0</v>
      </c>
      <c r="H12" s="339" t="s">
        <v>98</v>
      </c>
      <c r="I12" s="345">
        <v>0</v>
      </c>
      <c r="J12" s="344">
        <v>5</v>
      </c>
      <c r="K12" s="339" t="s">
        <v>98</v>
      </c>
      <c r="L12" s="345">
        <v>4</v>
      </c>
      <c r="M12" s="344">
        <v>0</v>
      </c>
      <c r="N12" s="339" t="s">
        <v>98</v>
      </c>
      <c r="O12" s="345">
        <v>8</v>
      </c>
      <c r="P12" s="253">
        <f>IF(G12&gt;I12,1,0)+IF(J12&gt;L12,1,0)+IF(M12&gt;O12,1,0)</f>
        <v>1</v>
      </c>
      <c r="Q12" s="93">
        <v>0</v>
      </c>
      <c r="R12" s="255">
        <v>1</v>
      </c>
      <c r="S12" s="255">
        <f>G12+J12+M12</f>
        <v>5</v>
      </c>
      <c r="T12" s="255">
        <f>I12+L12+O12</f>
        <v>12</v>
      </c>
      <c r="U12" s="744">
        <v>3</v>
      </c>
      <c r="V12" s="744"/>
      <c r="W12" s="324">
        <v>2</v>
      </c>
      <c r="X12" s="78"/>
      <c r="Y12" s="90"/>
      <c r="Z12" s="90"/>
      <c r="AA12" s="94"/>
    </row>
    <row r="13" spans="1:245" s="79" customFormat="1" ht="21" x14ac:dyDescent="0.35">
      <c r="A13" s="91">
        <v>2</v>
      </c>
      <c r="B13" s="251" t="s">
        <v>489</v>
      </c>
      <c r="C13" s="92"/>
      <c r="D13" s="344">
        <f>I12</f>
        <v>0</v>
      </c>
      <c r="E13" s="340" t="s">
        <v>98</v>
      </c>
      <c r="F13" s="345">
        <f>G12</f>
        <v>0</v>
      </c>
      <c r="G13" s="341"/>
      <c r="H13" s="342"/>
      <c r="I13" s="343"/>
      <c r="J13" s="344">
        <v>0</v>
      </c>
      <c r="K13" s="339" t="s">
        <v>98</v>
      </c>
      <c r="L13" s="345">
        <v>0</v>
      </c>
      <c r="M13" s="344">
        <v>0</v>
      </c>
      <c r="N13" s="339" t="s">
        <v>98</v>
      </c>
      <c r="O13" s="345">
        <v>0</v>
      </c>
      <c r="P13" s="253">
        <f>IF(D13&gt;F13,1,0)+IF(J13&gt;L13,1,0)+IF(M13&gt;O13,1,0)</f>
        <v>0</v>
      </c>
      <c r="Q13" s="93">
        <v>0</v>
      </c>
      <c r="R13" s="255">
        <f>IF(E13&lt;G13,1,0)+IF(K13&lt;M13,1,0)+IF(N13&lt;P13,1,0)</f>
        <v>0</v>
      </c>
      <c r="S13" s="255">
        <f>D13+J13+M13</f>
        <v>0</v>
      </c>
      <c r="T13" s="255">
        <f>F13+L13+O13</f>
        <v>0</v>
      </c>
      <c r="U13" s="744">
        <v>0</v>
      </c>
      <c r="V13" s="744"/>
      <c r="W13" s="324" t="s">
        <v>472</v>
      </c>
      <c r="X13" s="78"/>
      <c r="Y13" s="90"/>
      <c r="Z13" s="90"/>
      <c r="AA13" s="94"/>
    </row>
    <row r="14" spans="1:245" ht="21" x14ac:dyDescent="0.35">
      <c r="A14" s="91">
        <v>3</v>
      </c>
      <c r="B14" s="251" t="s">
        <v>470</v>
      </c>
      <c r="C14" s="92"/>
      <c r="D14" s="344">
        <f>L12</f>
        <v>4</v>
      </c>
      <c r="E14" s="340" t="s">
        <v>98</v>
      </c>
      <c r="F14" s="345">
        <f>J12</f>
        <v>5</v>
      </c>
      <c r="G14" s="344">
        <f>L13</f>
        <v>0</v>
      </c>
      <c r="H14" s="340" t="s">
        <v>98</v>
      </c>
      <c r="I14" s="345">
        <f>J13</f>
        <v>0</v>
      </c>
      <c r="J14" s="341"/>
      <c r="K14" s="342"/>
      <c r="L14" s="343"/>
      <c r="M14" s="344">
        <v>0</v>
      </c>
      <c r="N14" s="339" t="s">
        <v>98</v>
      </c>
      <c r="O14" s="345">
        <v>11</v>
      </c>
      <c r="P14" s="253">
        <f>IF(D14&gt;F14,1,0)+IF(G14&gt;I14,1,0)+IF(M14&gt;O14,1,0)</f>
        <v>0</v>
      </c>
      <c r="Q14" s="93">
        <v>0</v>
      </c>
      <c r="R14" s="255">
        <v>2</v>
      </c>
      <c r="S14" s="255">
        <f>D14+G14+M14</f>
        <v>4</v>
      </c>
      <c r="T14" s="255">
        <f>F14+I14+O14</f>
        <v>16</v>
      </c>
      <c r="U14" s="744">
        <v>0</v>
      </c>
      <c r="V14" s="744"/>
      <c r="W14" s="324">
        <v>3</v>
      </c>
      <c r="X14" s="78"/>
      <c r="Y14" s="90"/>
      <c r="Z14" s="90"/>
      <c r="AA14" s="94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</row>
    <row r="15" spans="1:245" s="95" customFormat="1" ht="21" x14ac:dyDescent="0.35">
      <c r="A15" s="91">
        <v>4</v>
      </c>
      <c r="B15" s="251" t="s">
        <v>471</v>
      </c>
      <c r="C15" s="92"/>
      <c r="D15" s="344">
        <f>O12</f>
        <v>8</v>
      </c>
      <c r="E15" s="340" t="s">
        <v>98</v>
      </c>
      <c r="F15" s="345">
        <f>M12</f>
        <v>0</v>
      </c>
      <c r="G15" s="344">
        <f>O13</f>
        <v>0</v>
      </c>
      <c r="H15" s="340" t="s">
        <v>98</v>
      </c>
      <c r="I15" s="345">
        <f>M13</f>
        <v>0</v>
      </c>
      <c r="J15" s="344">
        <f>O14</f>
        <v>11</v>
      </c>
      <c r="K15" s="340" t="s">
        <v>98</v>
      </c>
      <c r="L15" s="345">
        <f>M14</f>
        <v>0</v>
      </c>
      <c r="M15" s="341"/>
      <c r="N15" s="342"/>
      <c r="O15" s="343"/>
      <c r="P15" s="253">
        <f>IF(D15&gt;F15,1,0)+IF(G15&gt;I15,1,0)+IF(J15&gt;L15,1,0)</f>
        <v>2</v>
      </c>
      <c r="Q15" s="93">
        <v>0</v>
      </c>
      <c r="R15" s="255">
        <f>IF(E15&lt;G15,1,0)+IF(H15&lt;J15,1,0)+IF(K15&lt;M15,1,0)</f>
        <v>0</v>
      </c>
      <c r="S15" s="255">
        <f>D15+G15+J15</f>
        <v>19</v>
      </c>
      <c r="T15" s="255">
        <f>F15+I15+L15</f>
        <v>0</v>
      </c>
      <c r="U15" s="744">
        <v>6</v>
      </c>
      <c r="V15" s="744"/>
      <c r="W15" s="324">
        <v>1</v>
      </c>
      <c r="X15" s="78"/>
      <c r="Y15" s="90"/>
      <c r="Z15" s="90"/>
      <c r="AA15" s="94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</row>
    <row r="16" spans="1:245" s="95" customFormat="1" x14ac:dyDescent="0.3">
      <c r="A16" s="96"/>
      <c r="B16" s="96"/>
      <c r="C16" s="96"/>
      <c r="D16" s="97"/>
      <c r="E16" s="96"/>
      <c r="F16" s="97"/>
      <c r="G16" s="97"/>
      <c r="H16" s="96"/>
      <c r="I16" s="97"/>
      <c r="J16" s="97"/>
      <c r="K16" s="96"/>
      <c r="L16" s="97"/>
      <c r="M16" s="97"/>
      <c r="N16" s="96"/>
      <c r="O16" s="97"/>
      <c r="P16" s="98"/>
      <c r="Q16" s="97"/>
      <c r="R16" s="97"/>
      <c r="S16" s="98"/>
      <c r="T16" s="97"/>
      <c r="U16" s="745"/>
      <c r="V16" s="745"/>
      <c r="W16" s="96"/>
      <c r="X16" s="73"/>
      <c r="Y16" s="99"/>
      <c r="Z16" s="99"/>
      <c r="AA16" s="100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</row>
    <row r="17" spans="1:245" s="95" customFormat="1" ht="15.75" x14ac:dyDescent="0.25">
      <c r="A17" s="101"/>
      <c r="B17" s="102" t="s">
        <v>99</v>
      </c>
      <c r="C17" s="101"/>
      <c r="D17" s="103"/>
      <c r="E17" s="101"/>
      <c r="F17" s="103"/>
      <c r="G17" s="103"/>
      <c r="H17" s="101"/>
      <c r="I17" s="103"/>
      <c r="J17" s="103"/>
      <c r="K17" s="101"/>
      <c r="L17" s="103"/>
      <c r="M17" s="103"/>
      <c r="N17" s="101"/>
      <c r="O17" s="103"/>
      <c r="P17" s="103"/>
      <c r="Q17" s="103"/>
      <c r="R17" s="103"/>
      <c r="S17" s="103"/>
      <c r="T17" s="103"/>
      <c r="U17" s="101"/>
      <c r="V17" s="101"/>
      <c r="W17" s="101"/>
      <c r="X17" s="104"/>
      <c r="Y17" s="105"/>
      <c r="Z17" s="105"/>
      <c r="AA17" s="106"/>
    </row>
    <row r="18" spans="1:245" s="108" customFormat="1" ht="18" x14ac:dyDescent="0.25">
      <c r="A18" s="101"/>
      <c r="B18" s="107" t="s">
        <v>100</v>
      </c>
      <c r="C18" s="101"/>
      <c r="D18" s="103"/>
      <c r="E18" s="101"/>
      <c r="F18" s="103"/>
      <c r="G18" s="103"/>
      <c r="H18" s="101"/>
      <c r="I18" s="103"/>
      <c r="J18" s="103"/>
      <c r="K18" s="101"/>
      <c r="L18" s="103"/>
      <c r="M18" s="103"/>
      <c r="N18" s="101"/>
      <c r="O18" s="103"/>
      <c r="P18" s="103"/>
      <c r="Q18" s="103"/>
      <c r="R18" s="103"/>
      <c r="S18" s="103"/>
      <c r="T18" s="103"/>
      <c r="U18" s="101"/>
      <c r="V18" s="101"/>
      <c r="W18" s="101"/>
      <c r="X18" s="104"/>
      <c r="Y18" s="105"/>
      <c r="Z18" s="105"/>
      <c r="AA18" s="106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  <c r="IK18" s="95"/>
    </row>
    <row r="19" spans="1:245" s="108" customFormat="1" ht="18" x14ac:dyDescent="0.25">
      <c r="A19" s="101"/>
      <c r="B19" s="101"/>
      <c r="C19" s="101"/>
      <c r="D19" s="103"/>
      <c r="E19" s="101"/>
      <c r="F19" s="103"/>
      <c r="G19" s="103"/>
      <c r="H19" s="101"/>
      <c r="I19" s="103"/>
      <c r="J19" s="103"/>
      <c r="K19" s="101"/>
      <c r="L19" s="103"/>
      <c r="M19" s="103"/>
      <c r="N19" s="101"/>
      <c r="O19" s="103"/>
      <c r="P19" s="103"/>
      <c r="Q19" s="103"/>
      <c r="R19" s="103"/>
      <c r="S19" s="103"/>
      <c r="T19" s="103"/>
      <c r="U19" s="101"/>
      <c r="V19" s="101"/>
      <c r="W19" s="101"/>
      <c r="X19" s="104"/>
      <c r="Y19" s="105"/>
      <c r="Z19" s="105"/>
      <c r="AA19" s="106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  <c r="IK19" s="95"/>
    </row>
    <row r="20" spans="1:245" s="108" customFormat="1" x14ac:dyDescent="0.25">
      <c r="A20" s="109"/>
      <c r="B20" s="746" t="s">
        <v>101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746"/>
      <c r="X20" s="110"/>
      <c r="Y20" s="111"/>
      <c r="Z20" s="111"/>
      <c r="AA20" s="112"/>
    </row>
    <row r="21" spans="1:245" s="108" customFormat="1" ht="18" x14ac:dyDescent="0.25">
      <c r="A21" s="109"/>
      <c r="B21" s="747" t="s">
        <v>453</v>
      </c>
      <c r="C21" s="747"/>
      <c r="D21" s="747"/>
      <c r="E21" s="747"/>
      <c r="F21" s="747"/>
      <c r="G21" s="747"/>
      <c r="H21" s="747"/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  <c r="W21" s="747"/>
    </row>
    <row r="22" spans="1:245" s="108" customFormat="1" ht="18" x14ac:dyDescent="0.25">
      <c r="A22" s="109"/>
      <c r="B22" s="747"/>
      <c r="C22" s="747"/>
      <c r="D22" s="747"/>
      <c r="E22" s="747"/>
      <c r="F22" s="747"/>
      <c r="G22" s="747"/>
      <c r="H22" s="747"/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747"/>
      <c r="T22" s="747"/>
      <c r="U22" s="747"/>
      <c r="V22" s="747"/>
      <c r="W22" s="747"/>
    </row>
    <row r="23" spans="1:245" s="108" customFormat="1" ht="18" x14ac:dyDescent="0.25">
      <c r="A23" s="109"/>
      <c r="B23" s="747"/>
      <c r="C23" s="747"/>
      <c r="D23" s="747"/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7"/>
      <c r="U23" s="747"/>
      <c r="V23" s="747"/>
      <c r="W23" s="747"/>
    </row>
    <row r="24" spans="1:245" s="108" customFormat="1" ht="18" x14ac:dyDescent="0.25">
      <c r="A24" s="109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  <c r="W24" s="747"/>
    </row>
    <row r="25" spans="1:245" s="108" customFormat="1" ht="18" x14ac:dyDescent="0.25">
      <c r="A25" s="110"/>
      <c r="B25" s="748" t="s">
        <v>479</v>
      </c>
      <c r="C25" s="748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8"/>
      <c r="U25" s="748"/>
      <c r="V25" s="748"/>
      <c r="W25" s="748"/>
      <c r="X25" s="110"/>
    </row>
    <row r="26" spans="1:245" s="108" customFormat="1" ht="18" x14ac:dyDescent="0.25">
      <c r="A26" s="110"/>
      <c r="B26" s="748"/>
      <c r="C26" s="748"/>
      <c r="D26" s="748"/>
      <c r="E26" s="748"/>
      <c r="F26" s="748"/>
      <c r="G26" s="748"/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748"/>
      <c r="X26" s="110"/>
    </row>
    <row r="27" spans="1:245" s="108" customFormat="1" ht="18" x14ac:dyDescent="0.25">
      <c r="A27" s="110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748"/>
      <c r="X27" s="110"/>
    </row>
    <row r="28" spans="1:245" s="108" customFormat="1" ht="18" x14ac:dyDescent="0.25">
      <c r="A28" s="110"/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748"/>
      <c r="X28" s="110"/>
    </row>
    <row r="29" spans="1:245" s="108" customFormat="1" ht="18" x14ac:dyDescent="0.25">
      <c r="A29" s="110"/>
      <c r="B29" s="748" t="s">
        <v>211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748"/>
      <c r="X29" s="110"/>
    </row>
    <row r="30" spans="1:245" x14ac:dyDescent="0.3">
      <c r="A30" s="110"/>
      <c r="B30" s="748" t="s">
        <v>473</v>
      </c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748"/>
      <c r="X30" s="110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</row>
    <row r="31" spans="1:245" x14ac:dyDescent="0.3">
      <c r="A31" s="110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748"/>
      <c r="X31" s="110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  <c r="HJ31" s="108"/>
      <c r="HK31" s="108"/>
      <c r="HL31" s="108"/>
      <c r="HM31" s="108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  <c r="IK31" s="108"/>
    </row>
    <row r="32" spans="1:245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  <c r="W32" s="749"/>
    </row>
    <row r="33" spans="2:17" x14ac:dyDescent="0.3">
      <c r="B33" s="113" t="s">
        <v>454</v>
      </c>
      <c r="D33" s="786"/>
      <c r="E33" s="786"/>
      <c r="F33" s="786"/>
      <c r="G33" s="786"/>
      <c r="H33" s="786"/>
      <c r="I33" s="786"/>
      <c r="J33" s="786"/>
      <c r="L33" s="75" t="s">
        <v>103</v>
      </c>
      <c r="O33" s="787">
        <v>45988</v>
      </c>
      <c r="P33" s="787"/>
      <c r="Q33" s="787"/>
    </row>
    <row r="34" spans="2:17" x14ac:dyDescent="0.3">
      <c r="P34" s="117"/>
      <c r="Q34" s="117"/>
    </row>
    <row r="35" spans="2:17" x14ac:dyDescent="0.3">
      <c r="P35" s="117"/>
      <c r="Q35" s="117"/>
    </row>
    <row r="36" spans="2:17" x14ac:dyDescent="0.3">
      <c r="P36" s="117"/>
      <c r="Q36" s="117"/>
    </row>
    <row r="37" spans="2:17" x14ac:dyDescent="0.3">
      <c r="P37" s="117"/>
      <c r="Q37" s="117"/>
    </row>
    <row r="38" spans="2:17" x14ac:dyDescent="0.3">
      <c r="P38" s="117"/>
      <c r="Q38" s="117"/>
    </row>
    <row r="39" spans="2:17" x14ac:dyDescent="0.3">
      <c r="P39" s="117"/>
      <c r="Q39" s="117"/>
    </row>
    <row r="40" spans="2:17" x14ac:dyDescent="0.3">
      <c r="P40" s="117"/>
      <c r="Q40" s="117"/>
    </row>
    <row r="41" spans="2:17" x14ac:dyDescent="0.3">
      <c r="P41" s="117"/>
      <c r="Q41" s="117"/>
    </row>
    <row r="42" spans="2:17" x14ac:dyDescent="0.3">
      <c r="P42" s="117"/>
      <c r="Q42" s="117"/>
    </row>
    <row r="43" spans="2:17" x14ac:dyDescent="0.3">
      <c r="P43" s="117"/>
      <c r="Q43" s="117"/>
    </row>
    <row r="44" spans="2:17" x14ac:dyDescent="0.3">
      <c r="P44" s="117"/>
      <c r="Q44" s="117"/>
    </row>
    <row r="45" spans="2:17" x14ac:dyDescent="0.3">
      <c r="P45" s="117"/>
      <c r="Q45" s="117"/>
    </row>
    <row r="46" spans="2:17" x14ac:dyDescent="0.3">
      <c r="P46" s="117"/>
      <c r="Q46" s="117"/>
    </row>
    <row r="47" spans="2:17" x14ac:dyDescent="0.3">
      <c r="P47" s="117"/>
      <c r="Q47" s="117"/>
    </row>
    <row r="48" spans="2:17" x14ac:dyDescent="0.3">
      <c r="P48" s="117"/>
      <c r="Q48" s="117"/>
    </row>
  </sheetData>
  <protectedRanges>
    <protectedRange sqref="G12 I12 J12:J13 L12:L13 M12:M14 O12:O14" name="Oblast1_1_1"/>
    <protectedRange sqref="B12:B15" name="Oblast1_1_2_1"/>
    <protectedRange sqref="W12:W15" name="Oblast1_1_1_1"/>
  </protectedRanges>
  <mergeCells count="27">
    <mergeCell ref="B30:W30"/>
    <mergeCell ref="B31:W31"/>
    <mergeCell ref="B32:W32"/>
    <mergeCell ref="D33:J33"/>
    <mergeCell ref="O33:Q33"/>
    <mergeCell ref="B25:W25"/>
    <mergeCell ref="B26:W26"/>
    <mergeCell ref="B27:W27"/>
    <mergeCell ref="B28:W28"/>
    <mergeCell ref="B29:W29"/>
    <mergeCell ref="B20:W20"/>
    <mergeCell ref="B21:W21"/>
    <mergeCell ref="B22:W22"/>
    <mergeCell ref="B23:W23"/>
    <mergeCell ref="B24:W24"/>
    <mergeCell ref="U12:V12"/>
    <mergeCell ref="U13:V13"/>
    <mergeCell ref="U14:V14"/>
    <mergeCell ref="U15:V15"/>
    <mergeCell ref="U16:V16"/>
    <mergeCell ref="A9:W9"/>
    <mergeCell ref="D11:F11"/>
    <mergeCell ref="G11:I11"/>
    <mergeCell ref="J11:L11"/>
    <mergeCell ref="M11:O11"/>
    <mergeCell ref="S11:T11"/>
    <mergeCell ref="U11:V11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75" orientation="landscape" horizontalDpi="300" verticalDpi="300" r:id="rId1"/>
  <rowBreaks count="1" manualBreakCount="1">
    <brk id="24" max="16383" man="1"/>
  </rowBreaks>
  <colBreaks count="1" manualBreakCount="1">
    <brk id="1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IK48"/>
  <sheetViews>
    <sheetView view="pageBreakPreview" topLeftCell="A9" zoomScaleNormal="100" zoomScaleSheetLayoutView="100" zoomScalePageLayoutView="110" workbookViewId="0">
      <selection activeCell="A9" sqref="A9:W9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7" width="8.7109375" style="76" customWidth="1"/>
    <col min="18" max="18" width="8.7109375" style="74" customWidth="1"/>
    <col min="19" max="19" width="8.85546875" style="76" customWidth="1"/>
    <col min="20" max="20" width="8.85546875" style="74" customWidth="1"/>
    <col min="21" max="21" width="5.28515625" style="73" customWidth="1"/>
    <col min="22" max="22" width="13.7109375" style="73" customWidth="1"/>
    <col min="23" max="23" width="10" style="73" customWidth="1"/>
    <col min="24" max="24" width="7" style="73" customWidth="1"/>
    <col min="25" max="242" width="9.140625" style="77" customWidth="1"/>
    <col min="243" max="243" width="2.7109375" style="77" customWidth="1"/>
    <col min="244" max="244" width="17.5703125" style="77" customWidth="1"/>
    <col min="245" max="245" width="11.5703125" style="77" hidden="1" customWidth="1"/>
    <col min="246" max="16384" width="1.7109375" style="77"/>
  </cols>
  <sheetData>
    <row r="1" spans="1:245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5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5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5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5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5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5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5" s="122" customFormat="1" ht="15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245" s="79" customFormat="1" ht="36" x14ac:dyDescent="0.35">
      <c r="A9" s="741" t="s">
        <v>493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41"/>
      <c r="X9" s="78"/>
    </row>
    <row r="10" spans="1:245" s="79" customFormat="1" ht="21" x14ac:dyDescent="0.35">
      <c r="A10" s="78"/>
      <c r="B10" s="78"/>
      <c r="C10" s="78"/>
      <c r="D10" s="80"/>
      <c r="E10" s="78"/>
      <c r="F10" s="81"/>
      <c r="G10" s="80"/>
      <c r="H10" s="78"/>
      <c r="I10" s="81"/>
      <c r="J10" s="82"/>
      <c r="K10" s="78"/>
      <c r="L10" s="81"/>
      <c r="M10" s="82"/>
      <c r="N10" s="78"/>
      <c r="O10" s="81"/>
      <c r="P10" s="83"/>
      <c r="Q10" s="80"/>
      <c r="R10" s="80"/>
      <c r="S10" s="82"/>
      <c r="T10" s="80"/>
      <c r="U10" s="78"/>
      <c r="V10" s="78"/>
      <c r="W10" s="78"/>
      <c r="X10" s="78"/>
    </row>
    <row r="11" spans="1:245" s="79" customFormat="1" ht="21" x14ac:dyDescent="0.35">
      <c r="A11" s="84"/>
      <c r="B11" s="85" t="s">
        <v>92</v>
      </c>
      <c r="C11" s="86" t="s">
        <v>93</v>
      </c>
      <c r="D11" s="788" t="s">
        <v>20</v>
      </c>
      <c r="E11" s="788"/>
      <c r="F11" s="788"/>
      <c r="G11" s="788" t="s">
        <v>23</v>
      </c>
      <c r="H11" s="788"/>
      <c r="I11" s="788"/>
      <c r="J11" s="788" t="s">
        <v>477</v>
      </c>
      <c r="K11" s="788"/>
      <c r="L11" s="788"/>
      <c r="M11" s="788" t="s">
        <v>24</v>
      </c>
      <c r="N11" s="788"/>
      <c r="O11" s="788"/>
      <c r="P11" s="87" t="s">
        <v>94</v>
      </c>
      <c r="Q11" s="87" t="s">
        <v>176</v>
      </c>
      <c r="R11" s="88" t="s">
        <v>95</v>
      </c>
      <c r="S11" s="743" t="s">
        <v>96</v>
      </c>
      <c r="T11" s="743"/>
      <c r="U11" s="743" t="s">
        <v>97</v>
      </c>
      <c r="V11" s="743"/>
      <c r="W11" s="89" t="s">
        <v>12</v>
      </c>
      <c r="X11" s="80"/>
      <c r="Y11" s="90"/>
      <c r="Z11" s="90"/>
      <c r="AA11" s="90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</row>
    <row r="12" spans="1:245" s="79" customFormat="1" ht="21" x14ac:dyDescent="0.35">
      <c r="A12" s="91">
        <v>1</v>
      </c>
      <c r="B12" s="251" t="s">
        <v>282</v>
      </c>
      <c r="C12" s="92"/>
      <c r="D12" s="341"/>
      <c r="E12" s="342"/>
      <c r="F12" s="343"/>
      <c r="G12" s="344">
        <v>4</v>
      </c>
      <c r="H12" s="339" t="s">
        <v>98</v>
      </c>
      <c r="I12" s="345">
        <v>8</v>
      </c>
      <c r="J12" s="344">
        <v>2</v>
      </c>
      <c r="K12" s="339" t="s">
        <v>98</v>
      </c>
      <c r="L12" s="345">
        <v>2</v>
      </c>
      <c r="M12" s="344">
        <v>0</v>
      </c>
      <c r="N12" s="339" t="s">
        <v>98</v>
      </c>
      <c r="O12" s="345">
        <v>9</v>
      </c>
      <c r="P12" s="253">
        <f>IF(G12&gt;I12,1,0)+IF(J12&gt;L12,1,0)+IF(M12&gt;O12,1,0)</f>
        <v>0</v>
      </c>
      <c r="Q12" s="93">
        <v>1</v>
      </c>
      <c r="R12" s="255">
        <v>2</v>
      </c>
      <c r="S12" s="255">
        <f>G12+J12+M12</f>
        <v>6</v>
      </c>
      <c r="T12" s="255">
        <f>I12+L12+O12</f>
        <v>19</v>
      </c>
      <c r="U12" s="744">
        <v>1</v>
      </c>
      <c r="V12" s="744"/>
      <c r="W12" s="324">
        <v>4</v>
      </c>
      <c r="X12" s="78"/>
      <c r="Y12" s="90"/>
      <c r="Z12" s="90"/>
      <c r="AA12" s="94"/>
    </row>
    <row r="13" spans="1:245" s="79" customFormat="1" ht="21" x14ac:dyDescent="0.35">
      <c r="A13" s="91">
        <v>2</v>
      </c>
      <c r="B13" s="251" t="s">
        <v>279</v>
      </c>
      <c r="C13" s="92"/>
      <c r="D13" s="344">
        <f>I12</f>
        <v>8</v>
      </c>
      <c r="E13" s="340" t="s">
        <v>98</v>
      </c>
      <c r="F13" s="345">
        <f>G12</f>
        <v>4</v>
      </c>
      <c r="G13" s="341"/>
      <c r="H13" s="342"/>
      <c r="I13" s="343"/>
      <c r="J13" s="344">
        <v>11</v>
      </c>
      <c r="K13" s="339" t="s">
        <v>98</v>
      </c>
      <c r="L13" s="345">
        <v>0</v>
      </c>
      <c r="M13" s="344">
        <v>1</v>
      </c>
      <c r="N13" s="339" t="s">
        <v>98</v>
      </c>
      <c r="O13" s="345">
        <v>4</v>
      </c>
      <c r="P13" s="253">
        <f>IF(D13&gt;F13,1,0)+IF(J13&gt;L13,1,0)+IF(M13&gt;O13,1,0)</f>
        <v>2</v>
      </c>
      <c r="Q13" s="93">
        <v>0</v>
      </c>
      <c r="R13" s="255">
        <v>1</v>
      </c>
      <c r="S13" s="255">
        <f>D13+J13+M13</f>
        <v>20</v>
      </c>
      <c r="T13" s="255">
        <f>F13+L13+O13</f>
        <v>8</v>
      </c>
      <c r="U13" s="744">
        <v>6</v>
      </c>
      <c r="V13" s="744"/>
      <c r="W13" s="324">
        <f>1+IF(U13&lt;U12,1,0)+IF(U13&lt;U14,1,0)+IF(U13&lt;U15,1,0)</f>
        <v>2</v>
      </c>
      <c r="X13" s="78"/>
      <c r="Y13" s="90"/>
      <c r="Z13" s="90"/>
      <c r="AA13" s="94"/>
    </row>
    <row r="14" spans="1:245" ht="21" x14ac:dyDescent="0.35">
      <c r="A14" s="91">
        <v>3</v>
      </c>
      <c r="B14" s="251" t="s">
        <v>476</v>
      </c>
      <c r="C14" s="92"/>
      <c r="D14" s="344">
        <f>L12</f>
        <v>2</v>
      </c>
      <c r="E14" s="340" t="s">
        <v>98</v>
      </c>
      <c r="F14" s="345">
        <f>J12</f>
        <v>2</v>
      </c>
      <c r="G14" s="344">
        <f>L13</f>
        <v>0</v>
      </c>
      <c r="H14" s="340" t="s">
        <v>98</v>
      </c>
      <c r="I14" s="345">
        <f>J13</f>
        <v>11</v>
      </c>
      <c r="J14" s="341"/>
      <c r="K14" s="342"/>
      <c r="L14" s="343"/>
      <c r="M14" s="344">
        <v>2</v>
      </c>
      <c r="N14" s="339" t="s">
        <v>98</v>
      </c>
      <c r="O14" s="345">
        <v>3</v>
      </c>
      <c r="P14" s="253">
        <f>IF(D14&gt;F14,1,0)+IF(G14&gt;I14,1,0)+IF(M14&gt;O14,1,0)</f>
        <v>0</v>
      </c>
      <c r="Q14" s="93">
        <f>IF(D14=F14,1,0)+IF(G14=I14,1,0)+IF(M14=O14,1,0)</f>
        <v>1</v>
      </c>
      <c r="R14" s="255">
        <v>2</v>
      </c>
      <c r="S14" s="255">
        <f>D14+G14+M14</f>
        <v>4</v>
      </c>
      <c r="T14" s="255">
        <f>F14+I14+O14</f>
        <v>16</v>
      </c>
      <c r="U14" s="744">
        <v>1</v>
      </c>
      <c r="V14" s="744"/>
      <c r="W14" s="324">
        <f>1+IF(U14&lt;U12,1,0)+IF(U14&lt;U13,1,0)+IF(U14&lt;U15,1,0)</f>
        <v>3</v>
      </c>
      <c r="X14" s="78"/>
      <c r="Y14" s="90"/>
      <c r="Z14" s="90"/>
      <c r="AA14" s="94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</row>
    <row r="15" spans="1:245" s="95" customFormat="1" ht="21" x14ac:dyDescent="0.35">
      <c r="A15" s="91">
        <v>4</v>
      </c>
      <c r="B15" s="251" t="s">
        <v>475</v>
      </c>
      <c r="C15" s="92"/>
      <c r="D15" s="344">
        <f>O12</f>
        <v>9</v>
      </c>
      <c r="E15" s="340" t="s">
        <v>98</v>
      </c>
      <c r="F15" s="345">
        <f>M12</f>
        <v>0</v>
      </c>
      <c r="G15" s="344">
        <f>O13</f>
        <v>4</v>
      </c>
      <c r="H15" s="340" t="s">
        <v>98</v>
      </c>
      <c r="I15" s="345">
        <f>M13</f>
        <v>1</v>
      </c>
      <c r="J15" s="344">
        <f>O14</f>
        <v>3</v>
      </c>
      <c r="K15" s="340" t="s">
        <v>98</v>
      </c>
      <c r="L15" s="345">
        <f>M14</f>
        <v>2</v>
      </c>
      <c r="M15" s="341"/>
      <c r="N15" s="342"/>
      <c r="O15" s="343"/>
      <c r="P15" s="253">
        <f>IF(D15&gt;F15,1,0)+IF(G15&gt;I15,1,0)+IF(J15&gt;L15,1,0)</f>
        <v>3</v>
      </c>
      <c r="Q15" s="93">
        <f>IF(D15=F15,1,0)+IF(G15=I15,1,0)+IF(J15=L15,1,0)</f>
        <v>0</v>
      </c>
      <c r="R15" s="255">
        <f>IF(E15&lt;G15,1,0)+IF(H15&lt;J15,1,0)+IF(K15&lt;M15,1,0)</f>
        <v>0</v>
      </c>
      <c r="S15" s="255">
        <f>D15+G15+J15</f>
        <v>16</v>
      </c>
      <c r="T15" s="255">
        <f>F15+I15+L15</f>
        <v>3</v>
      </c>
      <c r="U15" s="744">
        <v>9</v>
      </c>
      <c r="V15" s="744"/>
      <c r="W15" s="324">
        <f>1+IF(U15&lt;U12,1,0)+IF(U15&lt;U13,1,0)+IF(U15&lt;U14,1,0)</f>
        <v>1</v>
      </c>
      <c r="X15" s="78"/>
      <c r="Y15" s="90"/>
      <c r="Z15" s="90"/>
      <c r="AA15" s="94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</row>
    <row r="16" spans="1:245" s="95" customFormat="1" x14ac:dyDescent="0.3">
      <c r="A16" s="96"/>
      <c r="B16" s="96"/>
      <c r="C16" s="96"/>
      <c r="D16" s="97"/>
      <c r="E16" s="96"/>
      <c r="F16" s="97"/>
      <c r="G16" s="97"/>
      <c r="H16" s="96"/>
      <c r="I16" s="97"/>
      <c r="J16" s="97"/>
      <c r="K16" s="96"/>
      <c r="L16" s="97"/>
      <c r="M16" s="97"/>
      <c r="N16" s="96"/>
      <c r="O16" s="97"/>
      <c r="P16" s="98"/>
      <c r="Q16" s="97"/>
      <c r="R16" s="97"/>
      <c r="S16" s="98"/>
      <c r="T16" s="97"/>
      <c r="U16" s="745"/>
      <c r="V16" s="745"/>
      <c r="W16" s="96"/>
      <c r="X16" s="73"/>
      <c r="Y16" s="99"/>
      <c r="Z16" s="99"/>
      <c r="AA16" s="100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</row>
    <row r="17" spans="1:245" s="95" customFormat="1" ht="15.75" x14ac:dyDescent="0.25">
      <c r="A17" s="101"/>
      <c r="B17" s="102" t="s">
        <v>99</v>
      </c>
      <c r="C17" s="101"/>
      <c r="D17" s="103"/>
      <c r="E17" s="101"/>
      <c r="F17" s="103"/>
      <c r="G17" s="103"/>
      <c r="H17" s="101"/>
      <c r="I17" s="103"/>
      <c r="J17" s="103"/>
      <c r="K17" s="101"/>
      <c r="L17" s="103"/>
      <c r="M17" s="103"/>
      <c r="N17" s="101"/>
      <c r="O17" s="103"/>
      <c r="P17" s="103"/>
      <c r="Q17" s="103"/>
      <c r="R17" s="103"/>
      <c r="S17" s="103"/>
      <c r="T17" s="103"/>
      <c r="U17" s="101"/>
      <c r="V17" s="101"/>
      <c r="W17" s="101"/>
      <c r="X17" s="104"/>
      <c r="Y17" s="105"/>
      <c r="Z17" s="105"/>
      <c r="AA17" s="106"/>
    </row>
    <row r="18" spans="1:245" s="108" customFormat="1" ht="18" x14ac:dyDescent="0.25">
      <c r="A18" s="101"/>
      <c r="B18" s="107" t="s">
        <v>100</v>
      </c>
      <c r="C18" s="101"/>
      <c r="D18" s="103"/>
      <c r="E18" s="101"/>
      <c r="F18" s="103"/>
      <c r="G18" s="103"/>
      <c r="H18" s="101"/>
      <c r="I18" s="103"/>
      <c r="J18" s="103"/>
      <c r="K18" s="101"/>
      <c r="L18" s="103"/>
      <c r="M18" s="103"/>
      <c r="N18" s="101"/>
      <c r="O18" s="103"/>
      <c r="P18" s="103"/>
      <c r="Q18" s="103"/>
      <c r="R18" s="103"/>
      <c r="S18" s="103"/>
      <c r="T18" s="103"/>
      <c r="U18" s="101"/>
      <c r="V18" s="101" t="s">
        <v>487</v>
      </c>
      <c r="W18" s="101"/>
      <c r="X18" s="104"/>
      <c r="Y18" s="105"/>
      <c r="Z18" s="105"/>
      <c r="AA18" s="106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  <c r="IK18" s="95"/>
    </row>
    <row r="19" spans="1:245" s="108" customFormat="1" ht="18" x14ac:dyDescent="0.25">
      <c r="A19" s="101"/>
      <c r="B19" s="101"/>
      <c r="C19" s="101"/>
      <c r="D19" s="103"/>
      <c r="E19" s="101"/>
      <c r="F19" s="103"/>
      <c r="G19" s="103"/>
      <c r="H19" s="101"/>
      <c r="I19" s="103"/>
      <c r="J19" s="103"/>
      <c r="K19" s="101"/>
      <c r="L19" s="103"/>
      <c r="M19" s="103"/>
      <c r="N19" s="101"/>
      <c r="O19" s="103"/>
      <c r="P19" s="103"/>
      <c r="Q19" s="103"/>
      <c r="R19" s="103"/>
      <c r="S19" s="103"/>
      <c r="T19" s="103"/>
      <c r="U19" s="101"/>
      <c r="V19" s="101"/>
      <c r="W19" s="101"/>
      <c r="X19" s="104"/>
      <c r="Y19" s="105"/>
      <c r="Z19" s="105"/>
      <c r="AA19" s="106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  <c r="IK19" s="95"/>
    </row>
    <row r="20" spans="1:245" s="108" customFormat="1" x14ac:dyDescent="0.25">
      <c r="A20" s="109"/>
      <c r="B20" s="746" t="s">
        <v>101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746"/>
      <c r="X20" s="110"/>
      <c r="Y20" s="111"/>
      <c r="Z20" s="111"/>
      <c r="AA20" s="112"/>
    </row>
    <row r="21" spans="1:245" s="108" customFormat="1" ht="18" x14ac:dyDescent="0.25">
      <c r="A21" s="109"/>
      <c r="B21" s="747" t="s">
        <v>474</v>
      </c>
      <c r="C21" s="747"/>
      <c r="D21" s="747"/>
      <c r="E21" s="747"/>
      <c r="F21" s="747"/>
      <c r="G21" s="747"/>
      <c r="H21" s="747"/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  <c r="W21" s="747"/>
    </row>
    <row r="22" spans="1:245" s="108" customFormat="1" ht="18" x14ac:dyDescent="0.25">
      <c r="A22" s="109"/>
      <c r="B22" s="747"/>
      <c r="C22" s="747"/>
      <c r="D22" s="747"/>
      <c r="E22" s="747"/>
      <c r="F22" s="747"/>
      <c r="G22" s="747"/>
      <c r="H22" s="747"/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747"/>
      <c r="T22" s="747"/>
      <c r="U22" s="747"/>
      <c r="V22" s="747"/>
      <c r="W22" s="747"/>
    </row>
    <row r="23" spans="1:245" s="108" customFormat="1" ht="18" x14ac:dyDescent="0.25">
      <c r="A23" s="109"/>
      <c r="B23" s="747"/>
      <c r="C23" s="747"/>
      <c r="D23" s="747"/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7"/>
      <c r="U23" s="747"/>
      <c r="V23" s="747"/>
      <c r="W23" s="747"/>
    </row>
    <row r="24" spans="1:245" s="108" customFormat="1" ht="18" x14ac:dyDescent="0.25">
      <c r="A24" s="109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  <c r="W24" s="747"/>
    </row>
    <row r="25" spans="1:245" s="108" customFormat="1" ht="18" x14ac:dyDescent="0.25">
      <c r="A25" s="110"/>
      <c r="B25" s="748" t="s">
        <v>478</v>
      </c>
      <c r="C25" s="748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8"/>
      <c r="U25" s="748"/>
      <c r="V25" s="748"/>
      <c r="W25" s="748"/>
      <c r="X25" s="110"/>
    </row>
    <row r="26" spans="1:245" s="108" customFormat="1" ht="18" x14ac:dyDescent="0.25">
      <c r="A26" s="110"/>
      <c r="B26" s="748"/>
      <c r="C26" s="748"/>
      <c r="D26" s="748"/>
      <c r="E26" s="748"/>
      <c r="F26" s="748"/>
      <c r="G26" s="748"/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748"/>
      <c r="X26" s="110"/>
    </row>
    <row r="27" spans="1:245" s="108" customFormat="1" ht="18" x14ac:dyDescent="0.25">
      <c r="A27" s="110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748"/>
      <c r="X27" s="110"/>
    </row>
    <row r="28" spans="1:245" s="108" customFormat="1" ht="18" x14ac:dyDescent="0.25">
      <c r="A28" s="110"/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748"/>
      <c r="X28" s="110"/>
    </row>
    <row r="29" spans="1:245" s="108" customFormat="1" ht="18" x14ac:dyDescent="0.25">
      <c r="A29" s="110"/>
      <c r="B29" s="748" t="s">
        <v>211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748"/>
      <c r="X29" s="110"/>
    </row>
    <row r="30" spans="1:245" x14ac:dyDescent="0.3">
      <c r="A30" s="110"/>
      <c r="B30" s="748" t="s">
        <v>473</v>
      </c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748"/>
      <c r="X30" s="110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</row>
    <row r="31" spans="1:245" x14ac:dyDescent="0.3">
      <c r="A31" s="110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748"/>
      <c r="X31" s="110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  <c r="HJ31" s="108"/>
      <c r="HK31" s="108"/>
      <c r="HL31" s="108"/>
      <c r="HM31" s="108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  <c r="IK31" s="108"/>
    </row>
    <row r="32" spans="1:245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  <c r="W32" s="749"/>
    </row>
    <row r="33" spans="2:17" x14ac:dyDescent="0.3">
      <c r="B33" s="113" t="s">
        <v>454</v>
      </c>
      <c r="D33" s="786"/>
      <c r="E33" s="786"/>
      <c r="F33" s="786"/>
      <c r="G33" s="786"/>
      <c r="H33" s="786"/>
      <c r="I33" s="786"/>
      <c r="J33" s="786"/>
      <c r="L33" s="75" t="s">
        <v>103</v>
      </c>
      <c r="O33" s="787">
        <v>45988</v>
      </c>
      <c r="P33" s="787"/>
      <c r="Q33" s="787"/>
    </row>
    <row r="34" spans="2:17" x14ac:dyDescent="0.3">
      <c r="P34" s="117"/>
      <c r="Q34" s="117"/>
    </row>
    <row r="35" spans="2:17" x14ac:dyDescent="0.3">
      <c r="P35" s="117"/>
      <c r="Q35" s="117"/>
    </row>
    <row r="36" spans="2:17" x14ac:dyDescent="0.3">
      <c r="P36" s="117"/>
      <c r="Q36" s="117"/>
    </row>
    <row r="37" spans="2:17" x14ac:dyDescent="0.3">
      <c r="P37" s="117"/>
      <c r="Q37" s="117"/>
    </row>
    <row r="38" spans="2:17" x14ac:dyDescent="0.3">
      <c r="P38" s="117"/>
      <c r="Q38" s="117"/>
    </row>
    <row r="39" spans="2:17" x14ac:dyDescent="0.3">
      <c r="P39" s="117"/>
      <c r="Q39" s="117"/>
    </row>
    <row r="40" spans="2:17" x14ac:dyDescent="0.3">
      <c r="P40" s="117"/>
      <c r="Q40" s="117"/>
    </row>
    <row r="41" spans="2:17" x14ac:dyDescent="0.3">
      <c r="P41" s="117"/>
      <c r="Q41" s="117"/>
    </row>
    <row r="42" spans="2:17" x14ac:dyDescent="0.3">
      <c r="P42" s="117"/>
      <c r="Q42" s="117"/>
    </row>
    <row r="43" spans="2:17" x14ac:dyDescent="0.3">
      <c r="P43" s="117"/>
      <c r="Q43" s="117"/>
    </row>
    <row r="44" spans="2:17" x14ac:dyDescent="0.3">
      <c r="P44" s="117"/>
      <c r="Q44" s="117"/>
    </row>
    <row r="45" spans="2:17" x14ac:dyDescent="0.3">
      <c r="P45" s="117"/>
      <c r="Q45" s="117"/>
    </row>
    <row r="46" spans="2:17" x14ac:dyDescent="0.3">
      <c r="P46" s="117"/>
      <c r="Q46" s="117"/>
    </row>
    <row r="47" spans="2:17" x14ac:dyDescent="0.3">
      <c r="P47" s="117"/>
      <c r="Q47" s="117"/>
    </row>
    <row r="48" spans="2:17" x14ac:dyDescent="0.3">
      <c r="P48" s="117"/>
      <c r="Q48" s="117"/>
    </row>
  </sheetData>
  <protectedRanges>
    <protectedRange sqref="G12 I12 J12:J13 L12:L13 M12:M14 O12:O14" name="Oblast1_1_1"/>
    <protectedRange sqref="B12:B15" name="Oblast1_1_2_1"/>
    <protectedRange sqref="W12:W15" name="Oblast1_1_1_1"/>
  </protectedRanges>
  <mergeCells count="27">
    <mergeCell ref="B30:W30"/>
    <mergeCell ref="B31:W31"/>
    <mergeCell ref="B32:W32"/>
    <mergeCell ref="D33:J33"/>
    <mergeCell ref="O33:Q33"/>
    <mergeCell ref="B25:W25"/>
    <mergeCell ref="B26:W26"/>
    <mergeCell ref="B27:W27"/>
    <mergeCell ref="B28:W28"/>
    <mergeCell ref="B29:W29"/>
    <mergeCell ref="B20:W20"/>
    <mergeCell ref="B21:W21"/>
    <mergeCell ref="B22:W22"/>
    <mergeCell ref="B23:W23"/>
    <mergeCell ref="B24:W24"/>
    <mergeCell ref="U12:V12"/>
    <mergeCell ref="U13:V13"/>
    <mergeCell ref="U14:V14"/>
    <mergeCell ref="U15:V15"/>
    <mergeCell ref="U16:V16"/>
    <mergeCell ref="A9:W9"/>
    <mergeCell ref="D11:F11"/>
    <mergeCell ref="G11:I11"/>
    <mergeCell ref="J11:L11"/>
    <mergeCell ref="M11:O11"/>
    <mergeCell ref="S11:T11"/>
    <mergeCell ref="U11:V11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75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IK48"/>
  <sheetViews>
    <sheetView view="pageBreakPreview" zoomScaleNormal="100" zoomScaleSheetLayoutView="100" zoomScalePageLayoutView="110" workbookViewId="0">
      <selection activeCell="B22" sqref="B22:W22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7" width="8.7109375" style="76" customWidth="1"/>
    <col min="18" max="18" width="8.7109375" style="74" customWidth="1"/>
    <col min="19" max="19" width="8.85546875" style="76" customWidth="1"/>
    <col min="20" max="20" width="8.85546875" style="74" customWidth="1"/>
    <col min="21" max="21" width="5.28515625" style="73" customWidth="1"/>
    <col min="22" max="22" width="13.7109375" style="73" customWidth="1"/>
    <col min="23" max="23" width="10" style="73" customWidth="1"/>
    <col min="24" max="24" width="7" style="73" customWidth="1"/>
    <col min="25" max="242" width="9.140625" style="77" customWidth="1"/>
    <col min="243" max="243" width="2.7109375" style="77" customWidth="1"/>
    <col min="244" max="244" width="17.5703125" style="77" customWidth="1"/>
    <col min="245" max="245" width="11.5703125" style="77" hidden="1" customWidth="1"/>
    <col min="246" max="16384" width="1.7109375" style="77"/>
  </cols>
  <sheetData>
    <row r="1" spans="1:245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5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5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5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5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5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5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5" s="122" customFormat="1" ht="15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245" s="79" customFormat="1" ht="36" x14ac:dyDescent="0.35">
      <c r="A9" s="741" t="s">
        <v>177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41"/>
      <c r="X9" s="78"/>
    </row>
    <row r="10" spans="1:245" s="79" customFormat="1" ht="21" x14ac:dyDescent="0.35">
      <c r="A10" s="78"/>
      <c r="B10" s="78"/>
      <c r="C10" s="78"/>
      <c r="D10" s="80"/>
      <c r="E10" s="78"/>
      <c r="F10" s="81"/>
      <c r="G10" s="80"/>
      <c r="H10" s="78"/>
      <c r="I10" s="81"/>
      <c r="J10" s="82"/>
      <c r="K10" s="78"/>
      <c r="L10" s="81"/>
      <c r="M10" s="82"/>
      <c r="N10" s="78"/>
      <c r="O10" s="81"/>
      <c r="P10" s="80"/>
      <c r="Q10" s="80"/>
      <c r="R10" s="80"/>
      <c r="S10" s="82"/>
      <c r="T10" s="80"/>
      <c r="U10" s="78"/>
      <c r="V10" s="78"/>
      <c r="W10" s="78"/>
      <c r="X10" s="78"/>
    </row>
    <row r="11" spans="1:245" s="79" customFormat="1" ht="21" x14ac:dyDescent="0.35">
      <c r="A11" s="84"/>
      <c r="B11" s="165" t="s">
        <v>92</v>
      </c>
      <c r="C11" s="86" t="s">
        <v>93</v>
      </c>
      <c r="D11" s="788" t="s">
        <v>20</v>
      </c>
      <c r="E11" s="788"/>
      <c r="F11" s="788"/>
      <c r="G11" s="788" t="s">
        <v>23</v>
      </c>
      <c r="H11" s="788"/>
      <c r="I11" s="788"/>
      <c r="J11" s="788" t="s">
        <v>502</v>
      </c>
      <c r="K11" s="788"/>
      <c r="L11" s="788"/>
      <c r="M11" s="788" t="s">
        <v>24</v>
      </c>
      <c r="N11" s="788"/>
      <c r="O11" s="788"/>
      <c r="P11" s="88" t="s">
        <v>94</v>
      </c>
      <c r="Q11" s="88" t="s">
        <v>176</v>
      </c>
      <c r="R11" s="88" t="s">
        <v>95</v>
      </c>
      <c r="S11" s="743" t="s">
        <v>96</v>
      </c>
      <c r="T11" s="743"/>
      <c r="U11" s="743" t="s">
        <v>97</v>
      </c>
      <c r="V11" s="743"/>
      <c r="W11" s="89" t="s">
        <v>12</v>
      </c>
      <c r="X11" s="80"/>
      <c r="Y11" s="90"/>
      <c r="Z11" s="90"/>
      <c r="AA11" s="90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</row>
    <row r="12" spans="1:245" s="79" customFormat="1" ht="21" x14ac:dyDescent="0.35">
      <c r="A12" s="166">
        <v>1</v>
      </c>
      <c r="B12" s="251" t="s">
        <v>503</v>
      </c>
      <c r="C12" s="92"/>
      <c r="D12" s="341"/>
      <c r="E12" s="342"/>
      <c r="F12" s="343"/>
      <c r="G12" s="344">
        <v>3</v>
      </c>
      <c r="H12" s="339" t="s">
        <v>98</v>
      </c>
      <c r="I12" s="345">
        <v>1</v>
      </c>
      <c r="J12" s="344">
        <v>2</v>
      </c>
      <c r="K12" s="339" t="s">
        <v>98</v>
      </c>
      <c r="L12" s="345">
        <v>1</v>
      </c>
      <c r="M12" s="344">
        <v>0</v>
      </c>
      <c r="N12" s="339" t="s">
        <v>98</v>
      </c>
      <c r="O12" s="345">
        <v>0</v>
      </c>
      <c r="P12" s="253">
        <f>IF(G12&gt;I12,1,0)+IF(J12&gt;L12,1,0)+IF(M12&gt;O12,1,0)</f>
        <v>2</v>
      </c>
      <c r="Q12" s="93">
        <f>IF(G12=I12,1,0)+IF(J12=L12,1,0)+IF(M12=O12,1,0)</f>
        <v>1</v>
      </c>
      <c r="R12" s="255">
        <f>IF(H12&lt;J12,1,0)+IF(K12&lt;M12,1,0)+IF(N12&lt;P12,1,0)</f>
        <v>0</v>
      </c>
      <c r="S12" s="255">
        <f>G12+J12+M12</f>
        <v>5</v>
      </c>
      <c r="T12" s="255">
        <f>I12+L12+O12</f>
        <v>2</v>
      </c>
      <c r="U12" s="744">
        <v>7</v>
      </c>
      <c r="V12" s="744"/>
      <c r="W12" s="324">
        <f>1+IF(U12&lt;U13,1,0)+IF(U12&lt;U14,1,0)+IF(U12&lt;U15,1,0)</f>
        <v>1</v>
      </c>
      <c r="X12" s="78"/>
      <c r="Y12" s="90"/>
      <c r="Z12" s="90"/>
      <c r="AA12" s="94"/>
    </row>
    <row r="13" spans="1:245" s="79" customFormat="1" ht="21" x14ac:dyDescent="0.35">
      <c r="A13" s="166">
        <v>2</v>
      </c>
      <c r="B13" s="251" t="s">
        <v>494</v>
      </c>
      <c r="C13" s="92"/>
      <c r="D13" s="344">
        <f>I12</f>
        <v>1</v>
      </c>
      <c r="E13" s="340" t="s">
        <v>98</v>
      </c>
      <c r="F13" s="345">
        <f>G12</f>
        <v>3</v>
      </c>
      <c r="G13" s="341"/>
      <c r="H13" s="342"/>
      <c r="I13" s="343"/>
      <c r="J13" s="344">
        <v>6</v>
      </c>
      <c r="K13" s="339" t="s">
        <v>98</v>
      </c>
      <c r="L13" s="345">
        <v>8</v>
      </c>
      <c r="M13" s="344">
        <v>2</v>
      </c>
      <c r="N13" s="339" t="s">
        <v>98</v>
      </c>
      <c r="O13" s="345">
        <v>3</v>
      </c>
      <c r="P13" s="253">
        <f>IF(D13&gt;F13,1,0)+IF(J13&gt;L13,1,0)+IF(M13&gt;O13,1,0)</f>
        <v>0</v>
      </c>
      <c r="Q13" s="93">
        <f>IF(D13=F13,1,0)+IF(J13=L13,1,0)+IF(M13=O13,1,0)</f>
        <v>0</v>
      </c>
      <c r="R13" s="255">
        <f>IF(E13&lt;G13,1,0)+IF(K13&lt;M13,1,0)+IF(N13&lt;P13,1,0)</f>
        <v>0</v>
      </c>
      <c r="S13" s="255">
        <f>D13+J13+M13</f>
        <v>9</v>
      </c>
      <c r="T13" s="255">
        <f>F13+L13+O13</f>
        <v>14</v>
      </c>
      <c r="U13" s="744">
        <f>Q13*2+R13*1</f>
        <v>0</v>
      </c>
      <c r="V13" s="744"/>
      <c r="W13" s="324">
        <f>1+IF(U13&lt;U12,1,0)+IF(U13&lt;U14,1,0)+IF(U13&lt;U15,1,0)</f>
        <v>4</v>
      </c>
      <c r="X13" s="78"/>
      <c r="Y13" s="90"/>
      <c r="Z13" s="90"/>
      <c r="AA13" s="94"/>
    </row>
    <row r="14" spans="1:245" ht="21" x14ac:dyDescent="0.35">
      <c r="A14" s="166">
        <v>3</v>
      </c>
      <c r="B14" s="251" t="s">
        <v>500</v>
      </c>
      <c r="C14" s="92"/>
      <c r="D14" s="344">
        <f>L12</f>
        <v>1</v>
      </c>
      <c r="E14" s="340" t="s">
        <v>98</v>
      </c>
      <c r="F14" s="345">
        <f>J12</f>
        <v>2</v>
      </c>
      <c r="G14" s="344">
        <f>L13</f>
        <v>8</v>
      </c>
      <c r="H14" s="340" t="s">
        <v>98</v>
      </c>
      <c r="I14" s="345">
        <f>J13</f>
        <v>6</v>
      </c>
      <c r="J14" s="341"/>
      <c r="K14" s="342"/>
      <c r="L14" s="343"/>
      <c r="M14" s="344">
        <v>3</v>
      </c>
      <c r="N14" s="339" t="s">
        <v>98</v>
      </c>
      <c r="O14" s="345">
        <v>2</v>
      </c>
      <c r="P14" s="253">
        <f>IF(D14&gt;F14,1,0)+IF(G14&gt;I14,1,0)+IF(M14&gt;O14,1,0)</f>
        <v>2</v>
      </c>
      <c r="Q14" s="93">
        <f>IF(D14=F14,1,0)+IF(G14=I14,1,0)+IF(M14=O14,1,0)</f>
        <v>0</v>
      </c>
      <c r="R14" s="255">
        <f>IF(E14&lt;G14,1,0)+IF(H14&lt;J14,1,0)+IF(N14&lt;P14,1,0)</f>
        <v>0</v>
      </c>
      <c r="S14" s="255">
        <f>D14+G14+M14</f>
        <v>12</v>
      </c>
      <c r="T14" s="255">
        <f>F14+I14+O14</f>
        <v>10</v>
      </c>
      <c r="U14" s="744">
        <v>6</v>
      </c>
      <c r="V14" s="744"/>
      <c r="W14" s="324">
        <f>1+IF(U14&lt;U12,1,0)+IF(U14&lt;U13,1,0)+IF(U14&lt;U15,1,0)</f>
        <v>2</v>
      </c>
      <c r="X14" s="78"/>
      <c r="Y14" s="90"/>
      <c r="Z14" s="90"/>
      <c r="AA14" s="94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</row>
    <row r="15" spans="1:245" s="95" customFormat="1" ht="21" x14ac:dyDescent="0.35">
      <c r="A15" s="166">
        <v>4</v>
      </c>
      <c r="B15" s="251" t="s">
        <v>501</v>
      </c>
      <c r="C15" s="92"/>
      <c r="D15" s="344">
        <f>O12</f>
        <v>0</v>
      </c>
      <c r="E15" s="340" t="s">
        <v>98</v>
      </c>
      <c r="F15" s="345">
        <f>M12</f>
        <v>0</v>
      </c>
      <c r="G15" s="344">
        <f>O13</f>
        <v>3</v>
      </c>
      <c r="H15" s="340" t="s">
        <v>98</v>
      </c>
      <c r="I15" s="345">
        <f>M13</f>
        <v>2</v>
      </c>
      <c r="J15" s="344">
        <f>O14</f>
        <v>2</v>
      </c>
      <c r="K15" s="340" t="s">
        <v>98</v>
      </c>
      <c r="L15" s="345">
        <f>M14</f>
        <v>3</v>
      </c>
      <c r="M15" s="341"/>
      <c r="N15" s="342"/>
      <c r="O15" s="343"/>
      <c r="P15" s="253">
        <f>IF(D15&gt;F15,1,0)+IF(G15&gt;I15,1,0)+IF(J15&gt;L15,1,0)</f>
        <v>1</v>
      </c>
      <c r="Q15" s="93">
        <f>IF(D15=F15,1,0)+IF(G15=I15,1,0)+IF(J15=L15,1,0)</f>
        <v>1</v>
      </c>
      <c r="R15" s="255">
        <f>IF(E15&lt;G15,1,0)+IF(H15&lt;J15,1,0)+IF(K15&lt;M15,1,0)</f>
        <v>0</v>
      </c>
      <c r="S15" s="255">
        <f>D15+G15+J15</f>
        <v>5</v>
      </c>
      <c r="T15" s="255">
        <f>F15+I15+L15</f>
        <v>5</v>
      </c>
      <c r="U15" s="744">
        <v>4</v>
      </c>
      <c r="V15" s="744"/>
      <c r="W15" s="324">
        <f>1+IF(U15&lt;U12,1,0)+IF(U15&lt;U13,1,0)+IF(U15&lt;U14,1,0)</f>
        <v>3</v>
      </c>
      <c r="X15" s="78"/>
      <c r="Y15" s="90"/>
      <c r="Z15" s="90"/>
      <c r="AA15" s="94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</row>
    <row r="16" spans="1:245" s="95" customFormat="1" x14ac:dyDescent="0.3">
      <c r="A16" s="96"/>
      <c r="B16" s="96"/>
      <c r="C16" s="96"/>
      <c r="D16" s="97"/>
      <c r="E16" s="96"/>
      <c r="F16" s="97"/>
      <c r="G16" s="97"/>
      <c r="H16" s="96"/>
      <c r="I16" s="97"/>
      <c r="J16" s="97"/>
      <c r="K16" s="96"/>
      <c r="L16" s="97"/>
      <c r="M16" s="97"/>
      <c r="N16" s="96"/>
      <c r="O16" s="97"/>
      <c r="P16" s="97"/>
      <c r="Q16" s="97"/>
      <c r="R16" s="97"/>
      <c r="S16" s="97"/>
      <c r="T16" s="97"/>
      <c r="U16" s="789"/>
      <c r="V16" s="789"/>
      <c r="W16" s="96"/>
      <c r="X16" s="73"/>
      <c r="Y16" s="99"/>
      <c r="Z16" s="99"/>
      <c r="AA16" s="100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</row>
    <row r="17" spans="1:245" s="95" customFormat="1" ht="15.75" x14ac:dyDescent="0.25">
      <c r="A17" s="101"/>
      <c r="B17" s="102" t="s">
        <v>99</v>
      </c>
      <c r="C17" s="101"/>
      <c r="D17" s="103"/>
      <c r="E17" s="101"/>
      <c r="F17" s="103"/>
      <c r="G17" s="103"/>
      <c r="H17" s="101"/>
      <c r="I17" s="103"/>
      <c r="J17" s="103"/>
      <c r="K17" s="101"/>
      <c r="L17" s="103"/>
      <c r="M17" s="103"/>
      <c r="N17" s="101"/>
      <c r="O17" s="103"/>
      <c r="P17" s="103"/>
      <c r="Q17" s="103"/>
      <c r="R17" s="103"/>
      <c r="S17" s="103"/>
      <c r="T17" s="103"/>
      <c r="U17" s="101"/>
      <c r="V17" s="101"/>
      <c r="W17" s="101"/>
      <c r="X17" s="104"/>
      <c r="Y17" s="105"/>
      <c r="Z17" s="105"/>
      <c r="AA17" s="106"/>
    </row>
    <row r="18" spans="1:245" s="108" customFormat="1" ht="18" x14ac:dyDescent="0.25">
      <c r="A18" s="101"/>
      <c r="B18" s="107" t="s">
        <v>100</v>
      </c>
      <c r="C18" s="101"/>
      <c r="D18" s="103"/>
      <c r="E18" s="101"/>
      <c r="F18" s="103"/>
      <c r="G18" s="103"/>
      <c r="H18" s="101"/>
      <c r="I18" s="103"/>
      <c r="J18" s="103"/>
      <c r="K18" s="101"/>
      <c r="L18" s="103"/>
      <c r="M18" s="103"/>
      <c r="N18" s="101"/>
      <c r="O18" s="103"/>
      <c r="P18" s="103"/>
      <c r="Q18" s="103"/>
      <c r="R18" s="103"/>
      <c r="S18" s="103"/>
      <c r="T18" s="103"/>
      <c r="U18" s="101"/>
      <c r="V18" s="101"/>
      <c r="W18" s="101"/>
      <c r="X18" s="104"/>
      <c r="Y18" s="105"/>
      <c r="Z18" s="105"/>
      <c r="AA18" s="106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  <c r="IK18" s="95"/>
    </row>
    <row r="19" spans="1:245" s="108" customFormat="1" ht="18" x14ac:dyDescent="0.25">
      <c r="A19" s="101"/>
      <c r="B19" s="101"/>
      <c r="C19" s="101"/>
      <c r="D19" s="103"/>
      <c r="E19" s="101"/>
      <c r="F19" s="103"/>
      <c r="G19" s="103"/>
      <c r="H19" s="101"/>
      <c r="I19" s="103"/>
      <c r="J19" s="103"/>
      <c r="K19" s="101"/>
      <c r="L19" s="103"/>
      <c r="M19" s="103"/>
      <c r="N19" s="101"/>
      <c r="O19" s="103"/>
      <c r="P19" s="103"/>
      <c r="Q19" s="103"/>
      <c r="R19" s="103"/>
      <c r="S19" s="103"/>
      <c r="T19" s="103"/>
      <c r="U19" s="101"/>
      <c r="V19" s="101"/>
      <c r="W19" s="101"/>
      <c r="X19" s="104"/>
      <c r="Y19" s="105"/>
      <c r="Z19" s="105"/>
      <c r="AA19" s="106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  <c r="IK19" s="95"/>
    </row>
    <row r="20" spans="1:245" s="108" customFormat="1" x14ac:dyDescent="0.25">
      <c r="A20" s="109"/>
      <c r="B20" s="746" t="s">
        <v>101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746"/>
      <c r="X20" s="110"/>
      <c r="Y20" s="111"/>
      <c r="Z20" s="111"/>
      <c r="AA20" s="112"/>
    </row>
    <row r="21" spans="1:245" s="108" customFormat="1" ht="18" x14ac:dyDescent="0.25">
      <c r="A21" s="109"/>
      <c r="B21" s="747" t="s">
        <v>498</v>
      </c>
      <c r="C21" s="747"/>
      <c r="D21" s="747"/>
      <c r="E21" s="747"/>
      <c r="F21" s="747"/>
      <c r="G21" s="747"/>
      <c r="H21" s="747"/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  <c r="W21" s="747"/>
    </row>
    <row r="22" spans="1:245" s="108" customFormat="1" ht="18" x14ac:dyDescent="0.25">
      <c r="A22" s="109"/>
      <c r="B22" s="747"/>
      <c r="C22" s="747"/>
      <c r="D22" s="747"/>
      <c r="E22" s="747"/>
      <c r="F22" s="747"/>
      <c r="G22" s="747"/>
      <c r="H22" s="747"/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747"/>
      <c r="T22" s="747"/>
      <c r="U22" s="747"/>
      <c r="V22" s="747"/>
      <c r="W22" s="747"/>
    </row>
    <row r="23" spans="1:245" s="108" customFormat="1" ht="18" x14ac:dyDescent="0.25">
      <c r="A23" s="109"/>
      <c r="B23" s="747"/>
      <c r="C23" s="747"/>
      <c r="D23" s="747"/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7"/>
      <c r="U23" s="747"/>
      <c r="V23" s="747"/>
      <c r="W23" s="747"/>
    </row>
    <row r="24" spans="1:245" s="108" customFormat="1" ht="18" x14ac:dyDescent="0.25">
      <c r="A24" s="109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  <c r="W24" s="747"/>
    </row>
    <row r="25" spans="1:245" s="108" customFormat="1" ht="18" x14ac:dyDescent="0.25">
      <c r="A25" s="110"/>
      <c r="B25" s="748" t="s">
        <v>479</v>
      </c>
      <c r="C25" s="748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8"/>
      <c r="U25" s="748"/>
      <c r="V25" s="748"/>
      <c r="W25" s="748"/>
      <c r="X25" s="110"/>
    </row>
    <row r="26" spans="1:245" s="108" customFormat="1" ht="18" x14ac:dyDescent="0.25">
      <c r="A26" s="110"/>
      <c r="B26" s="748"/>
      <c r="C26" s="748"/>
      <c r="D26" s="748"/>
      <c r="E26" s="748"/>
      <c r="F26" s="748"/>
      <c r="G26" s="748"/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748"/>
      <c r="X26" s="110"/>
    </row>
    <row r="27" spans="1:245" s="108" customFormat="1" ht="18" x14ac:dyDescent="0.25">
      <c r="A27" s="110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748"/>
      <c r="X27" s="110"/>
    </row>
    <row r="28" spans="1:245" s="108" customFormat="1" ht="18" x14ac:dyDescent="0.25">
      <c r="A28" s="110"/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748"/>
      <c r="X28" s="110"/>
    </row>
    <row r="29" spans="1:245" s="108" customFormat="1" ht="18" x14ac:dyDescent="0.25">
      <c r="A29" s="110"/>
      <c r="B29" s="790" t="s">
        <v>504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748"/>
      <c r="X29" s="110"/>
    </row>
    <row r="30" spans="1:245" x14ac:dyDescent="0.3">
      <c r="A30" s="110"/>
      <c r="B30" s="748"/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748"/>
      <c r="X30" s="110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</row>
    <row r="31" spans="1:245" x14ac:dyDescent="0.3">
      <c r="A31" s="110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748"/>
      <c r="X31" s="110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  <c r="HJ31" s="108"/>
      <c r="HK31" s="108"/>
      <c r="HL31" s="108"/>
      <c r="HM31" s="108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  <c r="IK31" s="108"/>
    </row>
    <row r="32" spans="1:245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  <c r="W32" s="749"/>
    </row>
    <row r="33" spans="2:20" x14ac:dyDescent="0.3">
      <c r="B33" s="406" t="s">
        <v>497</v>
      </c>
      <c r="D33" s="786"/>
      <c r="E33" s="786"/>
      <c r="F33" s="786"/>
      <c r="G33" s="786"/>
      <c r="H33" s="786"/>
      <c r="I33" s="786"/>
      <c r="J33" s="786"/>
      <c r="L33" s="408" t="s">
        <v>103</v>
      </c>
      <c r="O33" s="787">
        <v>46108</v>
      </c>
      <c r="P33" s="787"/>
      <c r="Q33" s="787"/>
      <c r="R33" s="407"/>
      <c r="T33" s="407"/>
    </row>
    <row r="34" spans="2:20" x14ac:dyDescent="0.3">
      <c r="P34" s="117"/>
      <c r="Q34" s="117"/>
    </row>
    <row r="35" spans="2:20" x14ac:dyDescent="0.3">
      <c r="P35" s="117"/>
      <c r="Q35" s="117"/>
    </row>
    <row r="36" spans="2:20" x14ac:dyDescent="0.3">
      <c r="P36" s="117"/>
      <c r="Q36" s="117"/>
    </row>
    <row r="37" spans="2:20" x14ac:dyDescent="0.3">
      <c r="P37" s="117"/>
      <c r="Q37" s="117"/>
    </row>
    <row r="38" spans="2:20" x14ac:dyDescent="0.3">
      <c r="P38" s="117"/>
      <c r="Q38" s="117"/>
    </row>
    <row r="39" spans="2:20" x14ac:dyDescent="0.3">
      <c r="P39" s="117"/>
      <c r="Q39" s="117"/>
    </row>
    <row r="40" spans="2:20" x14ac:dyDescent="0.3">
      <c r="P40" s="117"/>
      <c r="Q40" s="117"/>
    </row>
    <row r="41" spans="2:20" x14ac:dyDescent="0.3">
      <c r="P41" s="117"/>
      <c r="Q41" s="117"/>
    </row>
    <row r="42" spans="2:20" x14ac:dyDescent="0.3">
      <c r="P42" s="117"/>
      <c r="Q42" s="117"/>
    </row>
    <row r="43" spans="2:20" x14ac:dyDescent="0.3">
      <c r="P43" s="117"/>
      <c r="Q43" s="117"/>
    </row>
    <row r="44" spans="2:20" x14ac:dyDescent="0.3">
      <c r="P44" s="117"/>
      <c r="Q44" s="117"/>
    </row>
    <row r="45" spans="2:20" x14ac:dyDescent="0.3">
      <c r="P45" s="117"/>
      <c r="Q45" s="117"/>
    </row>
    <row r="46" spans="2:20" x14ac:dyDescent="0.3">
      <c r="P46" s="117"/>
      <c r="Q46" s="117"/>
    </row>
    <row r="47" spans="2:20" x14ac:dyDescent="0.3">
      <c r="P47" s="117"/>
      <c r="Q47" s="117"/>
    </row>
    <row r="48" spans="2:20" x14ac:dyDescent="0.3">
      <c r="P48" s="117"/>
      <c r="Q48" s="117"/>
    </row>
  </sheetData>
  <protectedRanges>
    <protectedRange sqref="G12 I12 J12:J13 L12:L13 M12:M14 O12:O14" name="Oblast1_1_1"/>
    <protectedRange sqref="B12:B15" name="Oblast1_1_2_1"/>
    <protectedRange sqref="W12:W15" name="Oblast1_1_1_1"/>
  </protectedRanges>
  <mergeCells count="27">
    <mergeCell ref="B30:W30"/>
    <mergeCell ref="B31:W31"/>
    <mergeCell ref="B32:W32"/>
    <mergeCell ref="D33:J33"/>
    <mergeCell ref="O33:Q33"/>
    <mergeCell ref="B25:W25"/>
    <mergeCell ref="B26:W26"/>
    <mergeCell ref="B27:W27"/>
    <mergeCell ref="B28:W28"/>
    <mergeCell ref="B29:W29"/>
    <mergeCell ref="B20:W20"/>
    <mergeCell ref="B21:W21"/>
    <mergeCell ref="B22:W22"/>
    <mergeCell ref="B23:W23"/>
    <mergeCell ref="B24:W24"/>
    <mergeCell ref="U12:V12"/>
    <mergeCell ref="U13:V13"/>
    <mergeCell ref="U14:V14"/>
    <mergeCell ref="U15:V15"/>
    <mergeCell ref="U16:V16"/>
    <mergeCell ref="A9:W9"/>
    <mergeCell ref="D11:F11"/>
    <mergeCell ref="G11:I11"/>
    <mergeCell ref="J11:L11"/>
    <mergeCell ref="M11:O11"/>
    <mergeCell ref="S11:T11"/>
    <mergeCell ref="U11:V11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75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IK48"/>
  <sheetViews>
    <sheetView view="pageBreakPreview" topLeftCell="A5" zoomScaleNormal="100" zoomScaleSheetLayoutView="100" zoomScalePageLayoutView="110" workbookViewId="0">
      <selection activeCell="B29" sqref="B29:W29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7" width="8.7109375" style="76" customWidth="1"/>
    <col min="18" max="18" width="8.7109375" style="74" customWidth="1"/>
    <col min="19" max="19" width="8.85546875" style="76" customWidth="1"/>
    <col min="20" max="20" width="8.85546875" style="74" customWidth="1"/>
    <col min="21" max="21" width="5.28515625" style="73" customWidth="1"/>
    <col min="22" max="22" width="13.7109375" style="73" customWidth="1"/>
    <col min="23" max="23" width="10" style="73" customWidth="1"/>
    <col min="24" max="24" width="7" style="73" customWidth="1"/>
    <col min="25" max="242" width="9.140625" style="77" customWidth="1"/>
    <col min="243" max="243" width="2.7109375" style="77" customWidth="1"/>
    <col min="244" max="244" width="17.5703125" style="77" customWidth="1"/>
    <col min="245" max="245" width="11.5703125" style="77" hidden="1" customWidth="1"/>
    <col min="246" max="16384" width="1.7109375" style="77"/>
  </cols>
  <sheetData>
    <row r="1" spans="1:245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5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5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5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5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5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5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5" s="122" customFormat="1" ht="15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245" s="79" customFormat="1" ht="36" x14ac:dyDescent="0.35">
      <c r="A9" s="741" t="s">
        <v>178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41"/>
      <c r="X9" s="78"/>
    </row>
    <row r="10" spans="1:245" s="79" customFormat="1" ht="21" x14ac:dyDescent="0.35">
      <c r="A10" s="78"/>
      <c r="B10" s="78"/>
      <c r="C10" s="78"/>
      <c r="D10" s="80"/>
      <c r="E10" s="78"/>
      <c r="F10" s="81"/>
      <c r="G10" s="80"/>
      <c r="H10" s="78"/>
      <c r="I10" s="81"/>
      <c r="J10" s="82"/>
      <c r="K10" s="78"/>
      <c r="L10" s="81"/>
      <c r="M10" s="82"/>
      <c r="N10" s="78"/>
      <c r="O10" s="81"/>
      <c r="P10" s="80"/>
      <c r="Q10" s="80"/>
      <c r="R10" s="80"/>
      <c r="S10" s="82"/>
      <c r="T10" s="80"/>
      <c r="U10" s="78"/>
      <c r="V10" s="78"/>
      <c r="W10" s="78"/>
      <c r="X10" s="78"/>
    </row>
    <row r="11" spans="1:245" s="79" customFormat="1" ht="21" x14ac:dyDescent="0.35">
      <c r="A11" s="84"/>
      <c r="B11" s="165" t="s">
        <v>92</v>
      </c>
      <c r="C11" s="86" t="s">
        <v>93</v>
      </c>
      <c r="D11" s="788" t="s">
        <v>20</v>
      </c>
      <c r="E11" s="788"/>
      <c r="F11" s="788"/>
      <c r="G11" s="788" t="s">
        <v>23</v>
      </c>
      <c r="H11" s="788"/>
      <c r="I11" s="788"/>
      <c r="J11" s="788" t="s">
        <v>496</v>
      </c>
      <c r="K11" s="788"/>
      <c r="L11" s="788"/>
      <c r="M11" s="788" t="s">
        <v>24</v>
      </c>
      <c r="N11" s="788"/>
      <c r="O11" s="788"/>
      <c r="P11" s="88" t="s">
        <v>94</v>
      </c>
      <c r="Q11" s="88" t="s">
        <v>176</v>
      </c>
      <c r="R11" s="88" t="s">
        <v>95</v>
      </c>
      <c r="S11" s="743" t="s">
        <v>96</v>
      </c>
      <c r="T11" s="743"/>
      <c r="U11" s="743" t="s">
        <v>97</v>
      </c>
      <c r="V11" s="743"/>
      <c r="W11" s="89" t="s">
        <v>12</v>
      </c>
      <c r="X11" s="80"/>
      <c r="Y11" s="90"/>
      <c r="Z11" s="90"/>
      <c r="AA11" s="90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</row>
    <row r="12" spans="1:245" s="79" customFormat="1" ht="21" x14ac:dyDescent="0.35">
      <c r="A12" s="166">
        <v>1</v>
      </c>
      <c r="B12" s="251" t="s">
        <v>499</v>
      </c>
      <c r="C12" s="92"/>
      <c r="D12" s="317"/>
      <c r="E12" s="318"/>
      <c r="F12" s="319"/>
      <c r="G12" s="253">
        <v>3</v>
      </c>
      <c r="H12" s="339" t="s">
        <v>98</v>
      </c>
      <c r="I12" s="254">
        <v>1</v>
      </c>
      <c r="J12" s="253">
        <v>0</v>
      </c>
      <c r="K12" s="339" t="s">
        <v>98</v>
      </c>
      <c r="L12" s="254">
        <v>0</v>
      </c>
      <c r="M12" s="253">
        <v>8</v>
      </c>
      <c r="N12" s="339" t="s">
        <v>98</v>
      </c>
      <c r="O12" s="254">
        <v>1</v>
      </c>
      <c r="P12" s="253">
        <f>IF(G12&gt;I12,1,0)+IF(J12&gt;L12,1,0)+IF(M12&gt;O12,1,0)</f>
        <v>2</v>
      </c>
      <c r="Q12" s="93">
        <f>IF(G12=I12,1,0)+IF(J12=L12,1,0)+IF(M12=O12,1,0)</f>
        <v>1</v>
      </c>
      <c r="R12" s="255">
        <f>IF(H12&lt;J12,1,0)+IF(K12&lt;M12,1,0)+IF(N12&lt;P12,1,0)</f>
        <v>0</v>
      </c>
      <c r="S12" s="255">
        <f>G12+J12+M12</f>
        <v>11</v>
      </c>
      <c r="T12" s="255">
        <f>I12+L12+O12</f>
        <v>2</v>
      </c>
      <c r="U12" s="744">
        <v>7</v>
      </c>
      <c r="V12" s="744"/>
      <c r="W12" s="324">
        <f>1+IF(U12&lt;U13,1,0)+IF(U12&lt;U14,1,0)+IF(U12&lt;U15,1,0)</f>
        <v>1</v>
      </c>
      <c r="X12" s="78"/>
      <c r="Y12" s="90"/>
      <c r="Z12" s="90"/>
      <c r="AA12" s="94"/>
    </row>
    <row r="13" spans="1:245" s="79" customFormat="1" ht="21" x14ac:dyDescent="0.35">
      <c r="A13" s="166">
        <v>2</v>
      </c>
      <c r="B13" s="251" t="s">
        <v>494</v>
      </c>
      <c r="C13" s="92"/>
      <c r="D13" s="253">
        <f>I12</f>
        <v>1</v>
      </c>
      <c r="E13" s="340" t="s">
        <v>98</v>
      </c>
      <c r="F13" s="254">
        <f>G12</f>
        <v>3</v>
      </c>
      <c r="G13" s="320"/>
      <c r="H13" s="321"/>
      <c r="I13" s="322"/>
      <c r="J13" s="253">
        <v>0</v>
      </c>
      <c r="K13" s="339" t="s">
        <v>98</v>
      </c>
      <c r="L13" s="254">
        <v>4</v>
      </c>
      <c r="M13" s="253">
        <v>2</v>
      </c>
      <c r="N13" s="339" t="s">
        <v>98</v>
      </c>
      <c r="O13" s="254">
        <v>3</v>
      </c>
      <c r="P13" s="253">
        <f>IF(D13&gt;F13,1,0)+IF(J13&gt;L13,1,0)+IF(M13&gt;O13,1,0)</f>
        <v>0</v>
      </c>
      <c r="Q13" s="93">
        <f>IF(D13=F13,1,0)+IF(J13=L13,1,0)+IF(M13=O13,1,0)</f>
        <v>0</v>
      </c>
      <c r="R13" s="255">
        <f>IF(E13&lt;G13,1,0)+IF(K13&lt;M13,1,0)+IF(N13&lt;P13,1,0)</f>
        <v>0</v>
      </c>
      <c r="S13" s="255">
        <f>D13+J13+M13</f>
        <v>3</v>
      </c>
      <c r="T13" s="255">
        <f>F13+L13+O13</f>
        <v>10</v>
      </c>
      <c r="U13" s="744">
        <f>Q13*2+R13*1</f>
        <v>0</v>
      </c>
      <c r="V13" s="744"/>
      <c r="W13" s="324">
        <f>1+IF(U13&lt;U12,1,0)+IF(U13&lt;U14,1,0)+IF(U13&lt;U15,1,0)</f>
        <v>4</v>
      </c>
      <c r="X13" s="78"/>
      <c r="Y13" s="90"/>
      <c r="Z13" s="90"/>
      <c r="AA13" s="94"/>
    </row>
    <row r="14" spans="1:245" ht="21" x14ac:dyDescent="0.35">
      <c r="A14" s="166">
        <v>3</v>
      </c>
      <c r="B14" s="251" t="s">
        <v>495</v>
      </c>
      <c r="C14" s="92"/>
      <c r="D14" s="253">
        <f>L12</f>
        <v>0</v>
      </c>
      <c r="E14" s="340" t="s">
        <v>98</v>
      </c>
      <c r="F14" s="254">
        <f>J12</f>
        <v>0</v>
      </c>
      <c r="G14" s="253">
        <f>L13</f>
        <v>4</v>
      </c>
      <c r="H14" s="340" t="s">
        <v>98</v>
      </c>
      <c r="I14" s="254">
        <f>J13</f>
        <v>0</v>
      </c>
      <c r="J14" s="320"/>
      <c r="K14" s="321"/>
      <c r="L14" s="322"/>
      <c r="M14" s="253">
        <v>1</v>
      </c>
      <c r="N14" s="339" t="s">
        <v>98</v>
      </c>
      <c r="O14" s="254">
        <v>3</v>
      </c>
      <c r="P14" s="253">
        <f>IF(D14&gt;F14,1,0)+IF(G14&gt;I14,1,0)+IF(M14&gt;O14,1,0)</f>
        <v>1</v>
      </c>
      <c r="Q14" s="93">
        <f>IF(D14=F14,1,0)+IF(G14=I14,1,0)+IF(M14=O14,1,0)</f>
        <v>1</v>
      </c>
      <c r="R14" s="255">
        <f>IF(E14&lt;G14,1,0)+IF(H14&lt;J14,1,0)+IF(N14&lt;P14,1,0)</f>
        <v>0</v>
      </c>
      <c r="S14" s="255">
        <f>D14+G14+M14</f>
        <v>5</v>
      </c>
      <c r="T14" s="255">
        <f>F14+I14+O14</f>
        <v>3</v>
      </c>
      <c r="U14" s="744">
        <v>4</v>
      </c>
      <c r="V14" s="744"/>
      <c r="W14" s="324">
        <f>1+IF(U14&lt;U12,1,0)+IF(U14&lt;U13,1,0)+IF(U14&lt;U15,1,0)</f>
        <v>3</v>
      </c>
      <c r="X14" s="78"/>
      <c r="Y14" s="90"/>
      <c r="Z14" s="90"/>
      <c r="AA14" s="94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</row>
    <row r="15" spans="1:245" s="95" customFormat="1" ht="21" x14ac:dyDescent="0.35">
      <c r="A15" s="166">
        <v>4</v>
      </c>
      <c r="B15" s="251" t="s">
        <v>219</v>
      </c>
      <c r="C15" s="92"/>
      <c r="D15" s="253">
        <f>O12</f>
        <v>1</v>
      </c>
      <c r="E15" s="340" t="s">
        <v>98</v>
      </c>
      <c r="F15" s="254">
        <f>M12</f>
        <v>8</v>
      </c>
      <c r="G15" s="253">
        <f>O13</f>
        <v>3</v>
      </c>
      <c r="H15" s="340" t="s">
        <v>98</v>
      </c>
      <c r="I15" s="254">
        <f>M13</f>
        <v>2</v>
      </c>
      <c r="J15" s="253">
        <f>O14</f>
        <v>3</v>
      </c>
      <c r="K15" s="340" t="s">
        <v>98</v>
      </c>
      <c r="L15" s="254">
        <f>M14</f>
        <v>1</v>
      </c>
      <c r="M15" s="320"/>
      <c r="N15" s="321"/>
      <c r="O15" s="322"/>
      <c r="P15" s="253">
        <f>IF(D15&gt;F15,1,0)+IF(G15&gt;I15,1,0)+IF(J15&gt;L15,1,0)</f>
        <v>2</v>
      </c>
      <c r="Q15" s="93">
        <f>IF(D15=F15,1,0)+IF(G15=I15,1,0)+IF(J15=L15,1,0)</f>
        <v>0</v>
      </c>
      <c r="R15" s="255">
        <f>IF(E15&lt;G15,1,0)+IF(H15&lt;J15,1,0)+IF(K15&lt;M15,1,0)</f>
        <v>0</v>
      </c>
      <c r="S15" s="255">
        <f>D15+G15+J15</f>
        <v>7</v>
      </c>
      <c r="T15" s="255">
        <f>F15+I15+L15</f>
        <v>11</v>
      </c>
      <c r="U15" s="744">
        <v>6</v>
      </c>
      <c r="V15" s="744"/>
      <c r="W15" s="324">
        <f>1+IF(U15&lt;U12,1,0)+IF(U15&lt;U13,1,0)+IF(U15&lt;U14,1,0)</f>
        <v>2</v>
      </c>
      <c r="X15" s="78"/>
      <c r="Y15" s="90"/>
      <c r="Z15" s="90"/>
      <c r="AA15" s="94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</row>
    <row r="16" spans="1:245" s="95" customFormat="1" x14ac:dyDescent="0.3">
      <c r="A16" s="96"/>
      <c r="B16" s="96"/>
      <c r="C16" s="96"/>
      <c r="D16" s="97"/>
      <c r="E16" s="96"/>
      <c r="F16" s="97"/>
      <c r="G16" s="97"/>
      <c r="H16" s="96"/>
      <c r="I16" s="97"/>
      <c r="J16" s="97"/>
      <c r="K16" s="96"/>
      <c r="L16" s="97"/>
      <c r="M16" s="97"/>
      <c r="N16" s="96"/>
      <c r="O16" s="97"/>
      <c r="P16" s="97"/>
      <c r="Q16" s="97"/>
      <c r="R16" s="97"/>
      <c r="S16" s="97"/>
      <c r="T16" s="97"/>
      <c r="U16" s="789"/>
      <c r="V16" s="789"/>
      <c r="W16" s="96"/>
      <c r="X16" s="73"/>
      <c r="Y16" s="99"/>
      <c r="Z16" s="99"/>
      <c r="AA16" s="100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</row>
    <row r="17" spans="1:245" s="95" customFormat="1" ht="15.75" x14ac:dyDescent="0.25">
      <c r="A17" s="101"/>
      <c r="B17" s="102" t="s">
        <v>99</v>
      </c>
      <c r="C17" s="101"/>
      <c r="D17" s="103"/>
      <c r="E17" s="101"/>
      <c r="F17" s="103"/>
      <c r="G17" s="103"/>
      <c r="H17" s="101"/>
      <c r="I17" s="103"/>
      <c r="J17" s="103"/>
      <c r="K17" s="101"/>
      <c r="L17" s="103"/>
      <c r="M17" s="103"/>
      <c r="N17" s="101"/>
      <c r="O17" s="103"/>
      <c r="P17" s="103"/>
      <c r="Q17" s="103"/>
      <c r="R17" s="103"/>
      <c r="S17" s="103"/>
      <c r="T17" s="103"/>
      <c r="U17" s="101"/>
      <c r="V17" s="101"/>
      <c r="W17" s="101"/>
      <c r="X17" s="104"/>
      <c r="Y17" s="105"/>
      <c r="Z17" s="105"/>
      <c r="AA17" s="106"/>
    </row>
    <row r="18" spans="1:245" s="108" customFormat="1" ht="18" x14ac:dyDescent="0.25">
      <c r="A18" s="101"/>
      <c r="B18" s="107" t="s">
        <v>100</v>
      </c>
      <c r="C18" s="101"/>
      <c r="D18" s="103"/>
      <c r="E18" s="101"/>
      <c r="F18" s="103"/>
      <c r="G18" s="103"/>
      <c r="H18" s="101"/>
      <c r="I18" s="103"/>
      <c r="J18" s="103"/>
      <c r="K18" s="101"/>
      <c r="L18" s="103"/>
      <c r="M18" s="103"/>
      <c r="N18" s="101"/>
      <c r="O18" s="103"/>
      <c r="P18" s="103"/>
      <c r="Q18" s="103"/>
      <c r="R18" s="103"/>
      <c r="S18" s="103"/>
      <c r="T18" s="103"/>
      <c r="U18" s="101"/>
      <c r="V18" s="101"/>
      <c r="W18" s="101"/>
      <c r="X18" s="104"/>
      <c r="Y18" s="105"/>
      <c r="Z18" s="105"/>
      <c r="AA18" s="106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  <c r="IK18" s="95"/>
    </row>
    <row r="19" spans="1:245" s="108" customFormat="1" ht="18" x14ac:dyDescent="0.25">
      <c r="A19" s="101"/>
      <c r="B19" s="101"/>
      <c r="C19" s="101"/>
      <c r="D19" s="103"/>
      <c r="E19" s="101"/>
      <c r="F19" s="103"/>
      <c r="G19" s="103"/>
      <c r="H19" s="101"/>
      <c r="I19" s="103"/>
      <c r="J19" s="103"/>
      <c r="K19" s="101"/>
      <c r="L19" s="103"/>
      <c r="M19" s="103"/>
      <c r="N19" s="101"/>
      <c r="O19" s="103"/>
      <c r="P19" s="103"/>
      <c r="Q19" s="103"/>
      <c r="R19" s="103"/>
      <c r="S19" s="103"/>
      <c r="T19" s="103"/>
      <c r="U19" s="101"/>
      <c r="V19" s="101"/>
      <c r="W19" s="101"/>
      <c r="X19" s="104"/>
      <c r="Y19" s="105"/>
      <c r="Z19" s="105"/>
      <c r="AA19" s="106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  <c r="IK19" s="95"/>
    </row>
    <row r="20" spans="1:245" s="108" customFormat="1" x14ac:dyDescent="0.25">
      <c r="A20" s="109"/>
      <c r="B20" s="746" t="s">
        <v>101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746"/>
      <c r="X20" s="110"/>
      <c r="Y20" s="111"/>
      <c r="Z20" s="111"/>
      <c r="AA20" s="112"/>
    </row>
    <row r="21" spans="1:245" s="108" customFormat="1" ht="18" x14ac:dyDescent="0.25">
      <c r="A21" s="109"/>
      <c r="B21" s="747" t="s">
        <v>498</v>
      </c>
      <c r="C21" s="747"/>
      <c r="D21" s="747"/>
      <c r="E21" s="747"/>
      <c r="F21" s="747"/>
      <c r="G21" s="747"/>
      <c r="H21" s="747"/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  <c r="W21" s="747"/>
    </row>
    <row r="22" spans="1:245" s="108" customFormat="1" ht="18" x14ac:dyDescent="0.25">
      <c r="A22" s="109"/>
      <c r="B22" s="747"/>
      <c r="C22" s="747"/>
      <c r="D22" s="747"/>
      <c r="E22" s="747"/>
      <c r="F22" s="747"/>
      <c r="G22" s="747"/>
      <c r="H22" s="747"/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747"/>
      <c r="T22" s="747"/>
      <c r="U22" s="747"/>
      <c r="V22" s="747"/>
      <c r="W22" s="747"/>
    </row>
    <row r="23" spans="1:245" s="108" customFormat="1" ht="18" x14ac:dyDescent="0.25">
      <c r="A23" s="109"/>
      <c r="B23" s="747"/>
      <c r="C23" s="747"/>
      <c r="D23" s="747"/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7"/>
      <c r="U23" s="747"/>
      <c r="V23" s="747"/>
      <c r="W23" s="747"/>
    </row>
    <row r="24" spans="1:245" s="108" customFormat="1" ht="18" x14ac:dyDescent="0.25">
      <c r="A24" s="109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  <c r="W24" s="747"/>
    </row>
    <row r="25" spans="1:245" s="108" customFormat="1" ht="18" x14ac:dyDescent="0.25">
      <c r="A25" s="110"/>
      <c r="B25" s="748" t="s">
        <v>479</v>
      </c>
      <c r="C25" s="748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8"/>
      <c r="U25" s="748"/>
      <c r="V25" s="748"/>
      <c r="W25" s="748"/>
      <c r="X25" s="110"/>
    </row>
    <row r="26" spans="1:245" s="108" customFormat="1" ht="18" x14ac:dyDescent="0.25">
      <c r="A26" s="110"/>
      <c r="B26" s="748"/>
      <c r="C26" s="748"/>
      <c r="D26" s="748"/>
      <c r="E26" s="748"/>
      <c r="F26" s="748"/>
      <c r="G26" s="748"/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748"/>
      <c r="X26" s="110"/>
    </row>
    <row r="27" spans="1:245" s="108" customFormat="1" ht="18" x14ac:dyDescent="0.25">
      <c r="A27" s="110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748"/>
      <c r="X27" s="110"/>
    </row>
    <row r="28" spans="1:245" s="108" customFormat="1" ht="18" x14ac:dyDescent="0.25">
      <c r="A28" s="110"/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748"/>
      <c r="X28" s="110"/>
    </row>
    <row r="29" spans="1:245" s="108" customFormat="1" ht="18" x14ac:dyDescent="0.25">
      <c r="A29" s="110"/>
      <c r="B29" s="748" t="s">
        <v>504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748"/>
      <c r="X29" s="110"/>
    </row>
    <row r="30" spans="1:245" x14ac:dyDescent="0.3">
      <c r="A30" s="110"/>
      <c r="B30" s="748"/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748"/>
      <c r="X30" s="110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</row>
    <row r="31" spans="1:245" x14ac:dyDescent="0.3">
      <c r="A31" s="110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748"/>
      <c r="X31" s="110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  <c r="HJ31" s="108"/>
      <c r="HK31" s="108"/>
      <c r="HL31" s="108"/>
      <c r="HM31" s="108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  <c r="IK31" s="108"/>
    </row>
    <row r="32" spans="1:245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  <c r="W32" s="749"/>
    </row>
    <row r="33" spans="2:17" x14ac:dyDescent="0.3">
      <c r="B33" s="113" t="s">
        <v>497</v>
      </c>
      <c r="D33" s="786"/>
      <c r="E33" s="786"/>
      <c r="F33" s="786"/>
      <c r="G33" s="786"/>
      <c r="H33" s="786"/>
      <c r="I33" s="786"/>
      <c r="J33" s="786"/>
      <c r="L33" s="75" t="s">
        <v>103</v>
      </c>
      <c r="O33" s="787">
        <v>46108</v>
      </c>
      <c r="P33" s="787"/>
      <c r="Q33" s="787"/>
    </row>
    <row r="34" spans="2:17" x14ac:dyDescent="0.3">
      <c r="P34" s="117"/>
      <c r="Q34" s="117"/>
    </row>
    <row r="35" spans="2:17" x14ac:dyDescent="0.3">
      <c r="P35" s="117"/>
      <c r="Q35" s="117"/>
    </row>
    <row r="36" spans="2:17" x14ac:dyDescent="0.3">
      <c r="P36" s="117"/>
      <c r="Q36" s="117"/>
    </row>
    <row r="37" spans="2:17" x14ac:dyDescent="0.3">
      <c r="P37" s="117"/>
      <c r="Q37" s="117"/>
    </row>
    <row r="38" spans="2:17" x14ac:dyDescent="0.3">
      <c r="P38" s="117"/>
      <c r="Q38" s="117"/>
    </row>
    <row r="39" spans="2:17" x14ac:dyDescent="0.3">
      <c r="P39" s="117"/>
      <c r="Q39" s="117"/>
    </row>
    <row r="40" spans="2:17" x14ac:dyDescent="0.3">
      <c r="P40" s="117"/>
      <c r="Q40" s="117"/>
    </row>
    <row r="41" spans="2:17" x14ac:dyDescent="0.3">
      <c r="P41" s="117"/>
      <c r="Q41" s="117"/>
    </row>
    <row r="42" spans="2:17" x14ac:dyDescent="0.3">
      <c r="P42" s="117"/>
      <c r="Q42" s="117"/>
    </row>
    <row r="43" spans="2:17" x14ac:dyDescent="0.3">
      <c r="P43" s="117"/>
      <c r="Q43" s="117"/>
    </row>
    <row r="44" spans="2:17" x14ac:dyDescent="0.3">
      <c r="P44" s="117"/>
      <c r="Q44" s="117"/>
    </row>
    <row r="45" spans="2:17" x14ac:dyDescent="0.3">
      <c r="P45" s="117"/>
      <c r="Q45" s="117"/>
    </row>
    <row r="46" spans="2:17" x14ac:dyDescent="0.3">
      <c r="P46" s="117"/>
      <c r="Q46" s="117"/>
    </row>
    <row r="47" spans="2:17" x14ac:dyDescent="0.3">
      <c r="P47" s="117"/>
      <c r="Q47" s="117"/>
    </row>
    <row r="48" spans="2:17" x14ac:dyDescent="0.3">
      <c r="P48" s="117"/>
      <c r="Q48" s="117"/>
    </row>
  </sheetData>
  <protectedRanges>
    <protectedRange sqref="G12 I12 J12:J13 L12:L13 M12:M14 O12:O14" name="Oblast1_1_1"/>
    <protectedRange sqref="B12:B15" name="Oblast1_1_2_1"/>
    <protectedRange sqref="W12:W15" name="Oblast1_1_1_1"/>
  </protectedRanges>
  <mergeCells count="27">
    <mergeCell ref="B30:W30"/>
    <mergeCell ref="B31:W31"/>
    <mergeCell ref="B32:W32"/>
    <mergeCell ref="D33:J33"/>
    <mergeCell ref="O33:Q33"/>
    <mergeCell ref="B25:W25"/>
    <mergeCell ref="B26:W26"/>
    <mergeCell ref="B27:W27"/>
    <mergeCell ref="B28:W28"/>
    <mergeCell ref="B29:W29"/>
    <mergeCell ref="B20:W20"/>
    <mergeCell ref="B21:W21"/>
    <mergeCell ref="B22:W22"/>
    <mergeCell ref="B23:W23"/>
    <mergeCell ref="B24:W24"/>
    <mergeCell ref="U12:V12"/>
    <mergeCell ref="U13:V13"/>
    <mergeCell ref="U14:V14"/>
    <mergeCell ref="U15:V15"/>
    <mergeCell ref="U16:V16"/>
    <mergeCell ref="A9:W9"/>
    <mergeCell ref="D11:F11"/>
    <mergeCell ref="G11:I11"/>
    <mergeCell ref="J11:L11"/>
    <mergeCell ref="M11:O11"/>
    <mergeCell ref="S11:T11"/>
    <mergeCell ref="U11:V11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7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U96"/>
  <sheetViews>
    <sheetView view="pageBreakPreview" topLeftCell="A7" zoomScale="110" zoomScaleNormal="100" zoomScalePageLayoutView="110" workbookViewId="0"/>
  </sheetViews>
  <sheetFormatPr defaultColWidth="6.42578125" defaultRowHeight="15.75" x14ac:dyDescent="0.25"/>
  <cols>
    <col min="1" max="1" width="5.28515625" style="37" customWidth="1"/>
    <col min="2" max="2" width="27.7109375" style="37" customWidth="1"/>
    <col min="3" max="13" width="5.7109375" style="37" customWidth="1"/>
    <col min="14" max="14" width="8.7109375" style="37" customWidth="1"/>
    <col min="15" max="15" width="5.7109375" style="37" customWidth="1"/>
    <col min="16" max="16" width="8.7109375" style="37" customWidth="1"/>
    <col min="17" max="16384" width="6.42578125" style="37"/>
  </cols>
  <sheetData>
    <row r="1" spans="1:21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1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1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1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1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1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1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1" ht="36" x14ac:dyDescent="0.55000000000000004">
      <c r="A8" s="682" t="s">
        <v>26</v>
      </c>
      <c r="B8" s="682"/>
      <c r="C8" s="682"/>
      <c r="D8" s="682"/>
      <c r="E8" s="682"/>
      <c r="F8" s="682"/>
      <c r="G8" s="682"/>
      <c r="H8" s="682"/>
      <c r="I8" s="682"/>
      <c r="J8" s="682"/>
      <c r="K8" s="682"/>
      <c r="L8" s="682"/>
      <c r="M8" s="682"/>
      <c r="N8" s="682"/>
      <c r="O8" s="682"/>
      <c r="P8" s="682"/>
      <c r="Q8" s="38"/>
      <c r="R8" s="38"/>
      <c r="S8" s="38"/>
      <c r="T8" s="38"/>
      <c r="U8" s="38"/>
    </row>
    <row r="9" spans="1:21" s="39" customForma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1:21" x14ac:dyDescent="0.25">
      <c r="A10" s="40"/>
      <c r="B10" s="39"/>
      <c r="C10" s="41"/>
      <c r="D10" s="42"/>
      <c r="E10" s="41"/>
      <c r="F10" s="43"/>
      <c r="G10" s="41"/>
      <c r="H10" s="43"/>
      <c r="I10" s="41"/>
      <c r="J10" s="43"/>
      <c r="K10" s="41"/>
      <c r="L10" s="43"/>
      <c r="M10" s="735" t="s">
        <v>27</v>
      </c>
      <c r="N10" s="735"/>
      <c r="O10" s="735"/>
      <c r="P10" s="735"/>
      <c r="Q10" s="41"/>
      <c r="R10" s="41"/>
      <c r="S10" s="41"/>
      <c r="T10" s="41"/>
      <c r="U10" s="41"/>
    </row>
    <row r="11" spans="1:21" x14ac:dyDescent="0.25">
      <c r="A11" s="43"/>
      <c r="B11" s="39" t="s">
        <v>28</v>
      </c>
      <c r="C11" s="41" t="s">
        <v>29</v>
      </c>
      <c r="D11" s="42" t="s">
        <v>30</v>
      </c>
      <c r="E11" s="41"/>
      <c r="F11" s="43" t="s">
        <v>31</v>
      </c>
      <c r="G11" s="41"/>
      <c r="H11" s="43" t="s">
        <v>32</v>
      </c>
      <c r="I11" s="39"/>
      <c r="J11" s="43" t="s">
        <v>33</v>
      </c>
      <c r="K11" s="41"/>
      <c r="L11" s="43" t="s">
        <v>34</v>
      </c>
      <c r="M11" s="41"/>
      <c r="N11" s="43" t="s">
        <v>35</v>
      </c>
      <c r="O11" s="41"/>
      <c r="P11" s="43" t="s">
        <v>36</v>
      </c>
      <c r="Q11" s="43"/>
      <c r="R11" s="43"/>
      <c r="S11" s="43"/>
      <c r="T11" s="39"/>
      <c r="U11" s="43"/>
    </row>
    <row r="12" spans="1:21" x14ac:dyDescent="0.25">
      <c r="A12" s="44" t="s">
        <v>37</v>
      </c>
      <c r="B12" s="736" t="s">
        <v>38</v>
      </c>
      <c r="C12" s="736"/>
      <c r="D12" s="736"/>
      <c r="E12" s="736"/>
      <c r="F12" s="736"/>
      <c r="G12" s="736"/>
      <c r="H12" s="736"/>
      <c r="I12" s="736"/>
      <c r="J12" s="736"/>
      <c r="K12" s="736"/>
      <c r="L12" s="736"/>
      <c r="M12" s="736"/>
      <c r="N12" s="736"/>
      <c r="O12" s="736"/>
      <c r="P12" s="45">
        <f>SUM(P13:P16)</f>
        <v>7571</v>
      </c>
    </row>
    <row r="13" spans="1:21" x14ac:dyDescent="0.25">
      <c r="A13" s="46" t="s">
        <v>37</v>
      </c>
      <c r="B13" s="47" t="s">
        <v>39</v>
      </c>
      <c r="C13" s="48">
        <v>93</v>
      </c>
      <c r="D13" s="49">
        <v>8.1</v>
      </c>
      <c r="E13" s="50">
        <v>747</v>
      </c>
      <c r="F13" s="50">
        <v>441</v>
      </c>
      <c r="G13" s="50">
        <v>406</v>
      </c>
      <c r="H13" s="51"/>
      <c r="I13" s="51"/>
      <c r="J13" s="50">
        <v>5.39</v>
      </c>
      <c r="K13" s="50">
        <v>233</v>
      </c>
      <c r="L13" s="51"/>
      <c r="M13" s="51"/>
      <c r="N13" s="52">
        <v>1.77430555555556E-3</v>
      </c>
      <c r="O13" s="50">
        <v>652</v>
      </c>
      <c r="P13" s="53">
        <f>E13+G13+I13+K13+M13+O13</f>
        <v>2038</v>
      </c>
    </row>
    <row r="14" spans="1:21" x14ac:dyDescent="0.25">
      <c r="A14" s="54" t="s">
        <v>40</v>
      </c>
      <c r="B14" s="55" t="s">
        <v>41</v>
      </c>
      <c r="C14" s="48">
        <v>93</v>
      </c>
      <c r="D14" s="49">
        <v>8.4</v>
      </c>
      <c r="E14" s="50">
        <v>662</v>
      </c>
      <c r="F14" s="50">
        <v>423</v>
      </c>
      <c r="G14" s="50">
        <v>362</v>
      </c>
      <c r="H14" s="51"/>
      <c r="I14" s="51"/>
      <c r="J14" s="51"/>
      <c r="K14" s="51"/>
      <c r="L14" s="50">
        <v>41.79</v>
      </c>
      <c r="M14" s="50">
        <v>377</v>
      </c>
      <c r="N14" s="56">
        <v>1.9548611111111099E-3</v>
      </c>
      <c r="O14" s="50">
        <v>475</v>
      </c>
      <c r="P14" s="53">
        <f>E14+G14+I14+K14+M14+O14</f>
        <v>1876</v>
      </c>
    </row>
    <row r="15" spans="1:21" x14ac:dyDescent="0.25">
      <c r="A15" s="57" t="s">
        <v>42</v>
      </c>
      <c r="B15" s="48" t="s">
        <v>43</v>
      </c>
      <c r="C15" s="48">
        <v>93</v>
      </c>
      <c r="D15" s="49">
        <v>8.8000000000000007</v>
      </c>
      <c r="E15" s="50">
        <v>556</v>
      </c>
      <c r="F15" s="50">
        <v>404</v>
      </c>
      <c r="G15" s="50">
        <v>317</v>
      </c>
      <c r="H15" s="51"/>
      <c r="I15" s="51"/>
      <c r="J15" s="50">
        <v>7.23</v>
      </c>
      <c r="K15" s="50">
        <v>350</v>
      </c>
      <c r="L15" s="51"/>
      <c r="M15" s="51"/>
      <c r="N15" s="56">
        <v>1.79398148148148E-3</v>
      </c>
      <c r="O15" s="50">
        <v>632</v>
      </c>
      <c r="P15" s="53">
        <f>E15+G15+I15+K15+M15+O15</f>
        <v>1855</v>
      </c>
    </row>
    <row r="16" spans="1:21" x14ac:dyDescent="0.25">
      <c r="A16" s="57" t="s">
        <v>44</v>
      </c>
      <c r="B16" s="48" t="s">
        <v>45</v>
      </c>
      <c r="C16" s="48">
        <v>93</v>
      </c>
      <c r="D16" s="49">
        <v>8.5</v>
      </c>
      <c r="E16" s="50">
        <v>635</v>
      </c>
      <c r="F16" s="51"/>
      <c r="G16" s="51"/>
      <c r="H16" s="50">
        <v>125</v>
      </c>
      <c r="I16" s="50">
        <v>359</v>
      </c>
      <c r="J16" s="51"/>
      <c r="K16" s="51"/>
      <c r="L16" s="50">
        <v>44.47</v>
      </c>
      <c r="M16" s="50">
        <v>410</v>
      </c>
      <c r="N16" s="56">
        <v>2.0428240740740702E-3</v>
      </c>
      <c r="O16" s="50">
        <v>398</v>
      </c>
      <c r="P16" s="53">
        <f>E16+G16+I16+K16+M16+O16</f>
        <v>1802</v>
      </c>
    </row>
    <row r="17" spans="1:16" x14ac:dyDescent="0.25">
      <c r="A17" s="57" t="s">
        <v>46</v>
      </c>
      <c r="B17" s="48" t="s">
        <v>47</v>
      </c>
      <c r="C17" s="48">
        <v>93</v>
      </c>
      <c r="D17" s="49">
        <v>8.9</v>
      </c>
      <c r="E17" s="50">
        <v>531</v>
      </c>
      <c r="F17" s="51"/>
      <c r="G17" s="51"/>
      <c r="H17" s="50">
        <v>130</v>
      </c>
      <c r="I17" s="50">
        <v>409</v>
      </c>
      <c r="J17" s="50">
        <v>7.53</v>
      </c>
      <c r="K17" s="50">
        <v>369</v>
      </c>
      <c r="L17" s="51"/>
      <c r="M17" s="51"/>
      <c r="N17" s="56">
        <v>2.0925925925925899E-3</v>
      </c>
      <c r="O17" s="50">
        <v>358</v>
      </c>
      <c r="P17" s="58">
        <f>E17+G17+I17+K17+M17+O17</f>
        <v>1667</v>
      </c>
    </row>
    <row r="18" spans="1:16" x14ac:dyDescent="0.25">
      <c r="A18" s="59"/>
      <c r="B18" s="39"/>
      <c r="C18" s="59"/>
      <c r="D18" s="42"/>
      <c r="E18" s="60"/>
      <c r="F18" s="43"/>
      <c r="G18" s="60"/>
      <c r="H18" s="43"/>
      <c r="I18" s="60"/>
      <c r="J18" s="43"/>
      <c r="K18" s="60"/>
      <c r="L18" s="43"/>
      <c r="M18" s="43"/>
      <c r="N18" s="43"/>
      <c r="O18" s="43"/>
      <c r="P18" s="43"/>
    </row>
    <row r="19" spans="1:16" x14ac:dyDescent="0.25">
      <c r="A19" s="61" t="s">
        <v>48</v>
      </c>
      <c r="B19" s="737" t="s">
        <v>49</v>
      </c>
      <c r="C19" s="737"/>
      <c r="D19" s="737"/>
      <c r="E19" s="737"/>
      <c r="F19" s="737"/>
      <c r="G19" s="737"/>
      <c r="H19" s="737"/>
      <c r="I19" s="737"/>
      <c r="J19" s="737"/>
      <c r="K19" s="737"/>
      <c r="L19" s="737"/>
      <c r="M19" s="737"/>
      <c r="N19" s="737"/>
      <c r="O19" s="737"/>
      <c r="P19" s="62">
        <f>SUM(P20:P23)</f>
        <v>6838</v>
      </c>
    </row>
    <row r="20" spans="1:16" x14ac:dyDescent="0.25">
      <c r="A20" s="63" t="s">
        <v>50</v>
      </c>
      <c r="B20" s="64" t="s">
        <v>51</v>
      </c>
      <c r="C20" s="48">
        <v>92</v>
      </c>
      <c r="D20" s="65">
        <v>8</v>
      </c>
      <c r="E20" s="50">
        <v>776</v>
      </c>
      <c r="F20" s="66">
        <v>443</v>
      </c>
      <c r="G20" s="50">
        <v>411</v>
      </c>
      <c r="H20" s="51"/>
      <c r="I20" s="51"/>
      <c r="J20" s="51"/>
      <c r="K20" s="51"/>
      <c r="L20" s="50">
        <v>31.64</v>
      </c>
      <c r="M20" s="50">
        <v>255</v>
      </c>
      <c r="N20" s="56">
        <v>1.9699074074074098E-3</v>
      </c>
      <c r="O20" s="50">
        <v>462</v>
      </c>
      <c r="P20" s="53">
        <f>E20+G20+I20+K20+M20+O20</f>
        <v>1904</v>
      </c>
    </row>
    <row r="21" spans="1:16" x14ac:dyDescent="0.25">
      <c r="A21" s="57" t="s">
        <v>52</v>
      </c>
      <c r="B21" s="48" t="s">
        <v>53</v>
      </c>
      <c r="C21" s="48">
        <v>93</v>
      </c>
      <c r="D21" s="49">
        <v>9</v>
      </c>
      <c r="E21" s="50">
        <v>506</v>
      </c>
      <c r="F21" s="51"/>
      <c r="G21" s="51"/>
      <c r="H21" s="50">
        <v>130</v>
      </c>
      <c r="I21" s="50">
        <v>409</v>
      </c>
      <c r="J21" s="50">
        <v>7.12</v>
      </c>
      <c r="K21" s="50">
        <v>343</v>
      </c>
      <c r="L21" s="51"/>
      <c r="M21" s="51"/>
      <c r="N21" s="56">
        <v>2.0335648148148201E-3</v>
      </c>
      <c r="O21" s="50">
        <v>406</v>
      </c>
      <c r="P21" s="53">
        <f>E21+G21+I21+K21+M21+O21</f>
        <v>1664</v>
      </c>
    </row>
    <row r="22" spans="1:16" x14ac:dyDescent="0.25">
      <c r="A22" s="57" t="s">
        <v>54</v>
      </c>
      <c r="B22" s="48" t="s">
        <v>55</v>
      </c>
      <c r="C22" s="48">
        <v>93</v>
      </c>
      <c r="D22" s="49">
        <v>8.5</v>
      </c>
      <c r="E22" s="50">
        <v>635</v>
      </c>
      <c r="F22" s="50">
        <v>366</v>
      </c>
      <c r="G22" s="50">
        <v>233</v>
      </c>
      <c r="H22" s="51"/>
      <c r="I22" s="51"/>
      <c r="J22" s="66">
        <v>9.68</v>
      </c>
      <c r="K22" s="50">
        <v>509</v>
      </c>
      <c r="L22" s="51"/>
      <c r="M22" s="51"/>
      <c r="N22" s="56">
        <v>2.2187499999999998E-3</v>
      </c>
      <c r="O22" s="50">
        <v>264</v>
      </c>
      <c r="P22" s="53">
        <f>E22+G22+I22+K22+M22+O22</f>
        <v>1641</v>
      </c>
    </row>
    <row r="23" spans="1:16" x14ac:dyDescent="0.25">
      <c r="A23" s="57" t="s">
        <v>56</v>
      </c>
      <c r="B23" s="48" t="s">
        <v>57</v>
      </c>
      <c r="C23" s="48">
        <v>92</v>
      </c>
      <c r="D23" s="49">
        <v>8.5</v>
      </c>
      <c r="E23" s="50">
        <v>635</v>
      </c>
      <c r="F23" s="50">
        <v>435</v>
      </c>
      <c r="G23" s="50">
        <v>391</v>
      </c>
      <c r="H23" s="51"/>
      <c r="I23" s="51"/>
      <c r="J23" s="51"/>
      <c r="K23" s="51"/>
      <c r="L23" s="50">
        <v>27.65</v>
      </c>
      <c r="M23" s="50">
        <v>208</v>
      </c>
      <c r="N23" s="56">
        <v>2.0462962962963E-3</v>
      </c>
      <c r="O23" s="50">
        <v>395</v>
      </c>
      <c r="P23" s="53">
        <f>E23+G23+I23+K23+M23+O23</f>
        <v>1629</v>
      </c>
    </row>
    <row r="24" spans="1:16" x14ac:dyDescent="0.25">
      <c r="A24" s="57" t="s">
        <v>58</v>
      </c>
      <c r="B24" s="48" t="s">
        <v>59</v>
      </c>
      <c r="C24" s="48">
        <v>93</v>
      </c>
      <c r="D24" s="49">
        <v>9.1999999999999993</v>
      </c>
      <c r="E24" s="50">
        <v>458</v>
      </c>
      <c r="F24" s="51"/>
      <c r="G24" s="51"/>
      <c r="H24" s="50">
        <v>125</v>
      </c>
      <c r="I24" s="50">
        <v>359</v>
      </c>
      <c r="J24" s="50">
        <v>8.14</v>
      </c>
      <c r="K24" s="50">
        <v>408</v>
      </c>
      <c r="L24" s="51"/>
      <c r="M24" s="51"/>
      <c r="N24" s="56">
        <v>2.2245370370370401E-3</v>
      </c>
      <c r="O24" s="50">
        <v>260</v>
      </c>
      <c r="P24" s="58">
        <f>E24+G24+I24+K24+M24+O24</f>
        <v>1485</v>
      </c>
    </row>
    <row r="25" spans="1:16" x14ac:dyDescent="0.25">
      <c r="A25" s="67"/>
      <c r="B25" s="39"/>
      <c r="C25" s="59"/>
      <c r="D25" s="42"/>
      <c r="E25" s="60"/>
      <c r="F25" s="43"/>
      <c r="G25" s="60"/>
      <c r="H25" s="43"/>
      <c r="I25" s="60"/>
      <c r="J25" s="43"/>
      <c r="K25" s="60"/>
      <c r="L25" s="43"/>
      <c r="M25" s="43"/>
      <c r="N25" s="43"/>
      <c r="O25" s="43"/>
      <c r="P25" s="43"/>
    </row>
    <row r="26" spans="1:16" x14ac:dyDescent="0.25">
      <c r="A26" s="68" t="s">
        <v>60</v>
      </c>
      <c r="B26" s="738" t="s">
        <v>61</v>
      </c>
      <c r="C26" s="738"/>
      <c r="D26" s="738"/>
      <c r="E26" s="738"/>
      <c r="F26" s="738"/>
      <c r="G26" s="738"/>
      <c r="H26" s="738"/>
      <c r="I26" s="738"/>
      <c r="J26" s="738"/>
      <c r="K26" s="738"/>
      <c r="L26" s="738"/>
      <c r="M26" s="738"/>
      <c r="N26" s="738"/>
      <c r="O26" s="738"/>
      <c r="P26" s="62">
        <f>SUM(P27:P30)</f>
        <v>5758</v>
      </c>
    </row>
    <row r="27" spans="1:16" x14ac:dyDescent="0.25">
      <c r="A27" s="57" t="s">
        <v>62</v>
      </c>
      <c r="B27" s="48" t="s">
        <v>63</v>
      </c>
      <c r="C27" s="48">
        <v>94</v>
      </c>
      <c r="D27" s="49">
        <v>9</v>
      </c>
      <c r="E27" s="50">
        <v>506</v>
      </c>
      <c r="F27" s="50">
        <v>418</v>
      </c>
      <c r="G27" s="50">
        <v>350</v>
      </c>
      <c r="H27" s="51"/>
      <c r="I27" s="51"/>
      <c r="J27" s="51"/>
      <c r="K27" s="51"/>
      <c r="L27" s="50">
        <v>43.96</v>
      </c>
      <c r="M27" s="50">
        <v>404</v>
      </c>
      <c r="N27" s="56">
        <v>2.1979166666666701E-3</v>
      </c>
      <c r="O27" s="50">
        <v>297</v>
      </c>
      <c r="P27" s="53">
        <f>E27+G27+I27+K27+M27+O27</f>
        <v>1557</v>
      </c>
    </row>
    <row r="28" spans="1:16" x14ac:dyDescent="0.25">
      <c r="A28" s="57" t="s">
        <v>64</v>
      </c>
      <c r="B28" s="48" t="s">
        <v>65</v>
      </c>
      <c r="C28" s="48">
        <v>94</v>
      </c>
      <c r="D28" s="49">
        <v>9.3000000000000007</v>
      </c>
      <c r="E28" s="50">
        <v>435</v>
      </c>
      <c r="F28" s="51"/>
      <c r="G28" s="51"/>
      <c r="H28" s="50">
        <v>125</v>
      </c>
      <c r="I28" s="50">
        <v>359</v>
      </c>
      <c r="J28" s="50">
        <v>8.6199999999999992</v>
      </c>
      <c r="K28" s="50">
        <v>440</v>
      </c>
      <c r="L28" s="51"/>
      <c r="M28" s="51"/>
      <c r="N28" s="56">
        <v>2.38657407407407E-3</v>
      </c>
      <c r="O28" s="50">
        <v>160</v>
      </c>
      <c r="P28" s="53">
        <f>E28+G28+I28+K28+M28+O28</f>
        <v>1394</v>
      </c>
    </row>
    <row r="29" spans="1:16" x14ac:dyDescent="0.25">
      <c r="A29" s="57" t="s">
        <v>66</v>
      </c>
      <c r="B29" s="48" t="s">
        <v>67</v>
      </c>
      <c r="C29" s="48">
        <v>93</v>
      </c>
      <c r="D29" s="49">
        <v>8.6999999999999993</v>
      </c>
      <c r="E29" s="50">
        <v>582</v>
      </c>
      <c r="F29" s="50">
        <v>371</v>
      </c>
      <c r="G29" s="50">
        <v>244</v>
      </c>
      <c r="H29" s="51"/>
      <c r="I29" s="51"/>
      <c r="J29" s="51"/>
      <c r="K29" s="51"/>
      <c r="L29" s="66">
        <v>47.5</v>
      </c>
      <c r="M29" s="50">
        <v>448</v>
      </c>
      <c r="N29" s="56">
        <v>2.2268518518518501E-3</v>
      </c>
      <c r="O29" s="50">
        <v>259</v>
      </c>
      <c r="P29" s="53">
        <f>E29+G29+I29+K29+M29+O29</f>
        <v>1533</v>
      </c>
    </row>
    <row r="30" spans="1:16" x14ac:dyDescent="0.25">
      <c r="A30" s="57" t="s">
        <v>68</v>
      </c>
      <c r="B30" s="48" t="s">
        <v>69</v>
      </c>
      <c r="C30" s="48">
        <v>93</v>
      </c>
      <c r="D30" s="49">
        <v>9.5</v>
      </c>
      <c r="E30" s="50">
        <v>391</v>
      </c>
      <c r="F30" s="51"/>
      <c r="G30" s="51"/>
      <c r="H30" s="50">
        <v>125</v>
      </c>
      <c r="I30" s="50">
        <v>359</v>
      </c>
      <c r="J30" s="50">
        <v>6.02</v>
      </c>
      <c r="K30" s="50">
        <v>273</v>
      </c>
      <c r="L30" s="51"/>
      <c r="M30" s="51"/>
      <c r="N30" s="56">
        <v>2.2384259259259302E-3</v>
      </c>
      <c r="O30" s="50">
        <v>251</v>
      </c>
      <c r="P30" s="53">
        <f>E30+G30+I30+K30+M30+O30</f>
        <v>1274</v>
      </c>
    </row>
    <row r="31" spans="1:16" x14ac:dyDescent="0.25">
      <c r="A31" s="67"/>
      <c r="B31" s="39"/>
      <c r="C31" s="59"/>
      <c r="D31" s="42"/>
      <c r="E31" s="60"/>
      <c r="F31" s="43"/>
      <c r="G31" s="60"/>
      <c r="H31" s="43"/>
      <c r="I31" s="60"/>
      <c r="J31" s="43"/>
      <c r="K31" s="60"/>
      <c r="L31" s="43"/>
      <c r="M31" s="43"/>
      <c r="N31" s="43"/>
      <c r="O31" s="43"/>
      <c r="P31" s="43"/>
    </row>
    <row r="32" spans="1:16" x14ac:dyDescent="0.25">
      <c r="A32" s="69" t="s">
        <v>70</v>
      </c>
      <c r="B32" s="734" t="s">
        <v>71</v>
      </c>
      <c r="C32" s="734"/>
      <c r="D32" s="734"/>
      <c r="E32" s="734"/>
      <c r="F32" s="734"/>
      <c r="G32" s="734"/>
      <c r="H32" s="734"/>
      <c r="I32" s="734"/>
      <c r="J32" s="734"/>
      <c r="K32" s="734"/>
      <c r="L32" s="734"/>
      <c r="M32" s="734"/>
      <c r="N32" s="734"/>
      <c r="O32" s="734"/>
      <c r="P32" s="62">
        <f>SUM(P33:P36)</f>
        <v>5311</v>
      </c>
    </row>
    <row r="33" spans="1:16" x14ac:dyDescent="0.25">
      <c r="A33" s="57" t="s">
        <v>72</v>
      </c>
      <c r="B33" s="48" t="s">
        <v>73</v>
      </c>
      <c r="C33" s="48">
        <v>93</v>
      </c>
      <c r="D33" s="49">
        <v>9.3000000000000007</v>
      </c>
      <c r="E33" s="50">
        <v>435</v>
      </c>
      <c r="F33" s="51"/>
      <c r="G33" s="51"/>
      <c r="H33" s="66">
        <v>138</v>
      </c>
      <c r="I33" s="50">
        <v>491</v>
      </c>
      <c r="J33" s="51"/>
      <c r="K33" s="51"/>
      <c r="L33" s="50">
        <v>22.66</v>
      </c>
      <c r="M33" s="50">
        <v>150</v>
      </c>
      <c r="N33" s="56">
        <v>2.1701388888888899E-3</v>
      </c>
      <c r="O33" s="70">
        <v>299</v>
      </c>
      <c r="P33" s="53">
        <f>E33+G33+I33+K33+M33+O33</f>
        <v>1375</v>
      </c>
    </row>
    <row r="34" spans="1:16" x14ac:dyDescent="0.25">
      <c r="A34" s="57" t="s">
        <v>74</v>
      </c>
      <c r="B34" s="48" t="s">
        <v>75</v>
      </c>
      <c r="C34" s="48">
        <v>93</v>
      </c>
      <c r="D34" s="49">
        <v>9.6</v>
      </c>
      <c r="E34" s="50">
        <v>369</v>
      </c>
      <c r="F34" s="50">
        <v>382</v>
      </c>
      <c r="G34" s="50">
        <v>267</v>
      </c>
      <c r="H34" s="51"/>
      <c r="I34" s="51"/>
      <c r="J34" s="50">
        <v>8.24</v>
      </c>
      <c r="K34" s="50">
        <v>415</v>
      </c>
      <c r="L34" s="51"/>
      <c r="M34" s="51"/>
      <c r="N34" s="56">
        <v>2.16203703703704E-3</v>
      </c>
      <c r="O34" s="70">
        <v>311</v>
      </c>
      <c r="P34" s="53">
        <f>E34+G34+I34+K34+M34+O34</f>
        <v>1362</v>
      </c>
    </row>
    <row r="35" spans="1:16" x14ac:dyDescent="0.25">
      <c r="A35" s="57" t="s">
        <v>76</v>
      </c>
      <c r="B35" s="48" t="s">
        <v>77</v>
      </c>
      <c r="C35" s="48">
        <v>92</v>
      </c>
      <c r="D35" s="49">
        <v>9.6</v>
      </c>
      <c r="E35" s="50">
        <v>369</v>
      </c>
      <c r="F35" s="51"/>
      <c r="G35" s="51"/>
      <c r="H35" s="50">
        <v>125</v>
      </c>
      <c r="I35" s="50">
        <v>359</v>
      </c>
      <c r="J35" s="50">
        <v>7.78</v>
      </c>
      <c r="K35" s="50">
        <v>385</v>
      </c>
      <c r="L35" s="51"/>
      <c r="M35" s="51"/>
      <c r="N35" s="56">
        <v>2.30439814814815E-3</v>
      </c>
      <c r="O35" s="70">
        <v>208</v>
      </c>
      <c r="P35" s="53">
        <f>E35+G35+I35+K35+M35+O35</f>
        <v>1321</v>
      </c>
    </row>
    <row r="36" spans="1:16" x14ac:dyDescent="0.25">
      <c r="A36" s="57" t="s">
        <v>78</v>
      </c>
      <c r="B36" s="48" t="s">
        <v>79</v>
      </c>
      <c r="C36" s="48">
        <v>93</v>
      </c>
      <c r="D36" s="49">
        <v>9.4</v>
      </c>
      <c r="E36" s="50">
        <v>413</v>
      </c>
      <c r="F36" s="50">
        <v>367</v>
      </c>
      <c r="G36" s="50">
        <v>235</v>
      </c>
      <c r="H36" s="51"/>
      <c r="I36" s="51"/>
      <c r="J36" s="50">
        <v>8.34</v>
      </c>
      <c r="K36" s="50">
        <v>421</v>
      </c>
      <c r="L36" s="51"/>
      <c r="M36" s="51"/>
      <c r="N36" s="56">
        <v>2.3449074074074101E-3</v>
      </c>
      <c r="O36" s="70">
        <v>184</v>
      </c>
      <c r="P36" s="53">
        <f>E36+G36+I36+K36+M36+O36</f>
        <v>1253</v>
      </c>
    </row>
    <row r="37" spans="1:16" x14ac:dyDescent="0.25">
      <c r="A37" s="57" t="s">
        <v>80</v>
      </c>
      <c r="B37" s="48" t="s">
        <v>81</v>
      </c>
      <c r="C37" s="48">
        <v>94</v>
      </c>
      <c r="D37" s="49">
        <v>8.8000000000000007</v>
      </c>
      <c r="E37" s="50">
        <v>556</v>
      </c>
      <c r="F37" s="51"/>
      <c r="G37" s="51"/>
      <c r="H37" s="50">
        <v>130</v>
      </c>
      <c r="I37" s="50">
        <v>409</v>
      </c>
      <c r="J37" s="51"/>
      <c r="K37" s="51"/>
      <c r="L37" s="50">
        <v>23.53</v>
      </c>
      <c r="M37" s="50">
        <v>160</v>
      </c>
      <c r="N37" s="56">
        <v>0</v>
      </c>
      <c r="O37" s="70">
        <v>0</v>
      </c>
      <c r="P37" s="58">
        <f>E37+G37+I37+K37+M37+O37</f>
        <v>1125</v>
      </c>
    </row>
    <row r="38" spans="1:16" x14ac:dyDescent="0.25">
      <c r="A38" s="71"/>
      <c r="B38" s="39"/>
      <c r="C38" s="71"/>
      <c r="D38" s="42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</row>
    <row r="39" spans="1:16" x14ac:dyDescent="0.25">
      <c r="A39" s="59"/>
      <c r="B39" s="39"/>
      <c r="C39" s="59"/>
      <c r="D39" s="42"/>
      <c r="E39" s="60"/>
      <c r="F39" s="43"/>
      <c r="G39" s="60"/>
      <c r="H39" s="43"/>
      <c r="I39" s="60"/>
      <c r="J39" s="43"/>
      <c r="K39" s="60"/>
      <c r="L39" s="43"/>
      <c r="M39" s="43"/>
      <c r="N39" s="43"/>
      <c r="O39" s="43"/>
      <c r="P39" s="43"/>
    </row>
    <row r="40" spans="1:16" x14ac:dyDescent="0.25">
      <c r="A40" s="59"/>
      <c r="B40" s="39"/>
      <c r="C40" s="59"/>
      <c r="D40" s="42"/>
      <c r="E40" s="60"/>
      <c r="F40" s="43"/>
      <c r="G40" s="60"/>
      <c r="H40" s="43"/>
      <c r="I40" s="60"/>
      <c r="J40" s="43"/>
      <c r="K40" s="60"/>
      <c r="L40" s="43"/>
      <c r="M40" s="43"/>
      <c r="N40" s="43"/>
      <c r="O40" s="43"/>
      <c r="P40" s="43"/>
    </row>
    <row r="41" spans="1:16" x14ac:dyDescent="0.25">
      <c r="A41" s="59"/>
      <c r="B41" s="39"/>
      <c r="C41" s="59"/>
      <c r="D41" s="42"/>
      <c r="E41" s="60"/>
      <c r="F41" s="43"/>
      <c r="G41" s="60"/>
      <c r="H41" s="43"/>
      <c r="I41" s="60"/>
      <c r="J41" s="43"/>
      <c r="K41" s="60"/>
      <c r="L41" s="43"/>
      <c r="M41" s="43"/>
      <c r="N41" s="43"/>
      <c r="O41" s="43"/>
      <c r="P41" s="43"/>
    </row>
    <row r="42" spans="1:16" x14ac:dyDescent="0.25">
      <c r="A42" s="59"/>
      <c r="B42" s="39"/>
      <c r="C42" s="59"/>
      <c r="D42" s="42"/>
      <c r="E42" s="60"/>
      <c r="F42" s="43"/>
      <c r="G42" s="60"/>
      <c r="H42" s="43"/>
      <c r="I42" s="60"/>
      <c r="J42" s="43"/>
      <c r="K42" s="60"/>
      <c r="L42" s="43"/>
      <c r="M42" s="43"/>
      <c r="N42" s="43"/>
      <c r="O42" s="43"/>
      <c r="P42" s="43"/>
    </row>
    <row r="43" spans="1:16" x14ac:dyDescent="0.25">
      <c r="A43" s="59"/>
      <c r="B43" s="39"/>
      <c r="C43" s="59"/>
      <c r="D43" s="42"/>
      <c r="E43" s="60"/>
      <c r="F43" s="43"/>
      <c r="G43" s="60"/>
      <c r="H43" s="43"/>
      <c r="I43" s="60"/>
      <c r="J43" s="43"/>
      <c r="K43" s="60"/>
      <c r="L43" s="43"/>
      <c r="M43" s="43"/>
      <c r="N43" s="43"/>
      <c r="O43" s="43"/>
      <c r="P43" s="43"/>
    </row>
    <row r="44" spans="1:16" x14ac:dyDescent="0.25">
      <c r="A44" s="71"/>
      <c r="B44" s="39"/>
      <c r="C44" s="71"/>
      <c r="D44" s="42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x14ac:dyDescent="0.25">
      <c r="A45" s="59"/>
      <c r="B45" s="39"/>
      <c r="C45" s="59"/>
      <c r="D45" s="42"/>
      <c r="E45" s="60"/>
      <c r="F45" s="43"/>
      <c r="G45" s="60"/>
      <c r="H45" s="43"/>
      <c r="I45" s="60"/>
      <c r="J45" s="43"/>
      <c r="K45" s="60"/>
      <c r="L45" s="43"/>
      <c r="M45" s="43"/>
      <c r="N45" s="43"/>
      <c r="O45" s="43"/>
      <c r="P45" s="43"/>
    </row>
    <row r="46" spans="1:16" x14ac:dyDescent="0.25">
      <c r="A46" s="59"/>
      <c r="B46" s="39"/>
      <c r="C46" s="59"/>
      <c r="D46" s="42"/>
      <c r="E46" s="60"/>
      <c r="F46" s="43"/>
      <c r="G46" s="60"/>
      <c r="H46" s="43"/>
      <c r="I46" s="60"/>
      <c r="J46" s="43"/>
      <c r="K46" s="60"/>
      <c r="L46" s="43"/>
      <c r="M46" s="43"/>
      <c r="N46" s="43"/>
      <c r="O46" s="43"/>
      <c r="P46" s="43"/>
    </row>
    <row r="47" spans="1:16" x14ac:dyDescent="0.25">
      <c r="A47" s="59"/>
      <c r="B47" s="39"/>
      <c r="C47" s="59"/>
      <c r="D47" s="42"/>
      <c r="E47" s="60"/>
      <c r="F47" s="43"/>
      <c r="G47" s="60"/>
      <c r="H47" s="43"/>
      <c r="I47" s="60"/>
      <c r="J47" s="43"/>
      <c r="K47" s="60"/>
      <c r="L47" s="43"/>
      <c r="M47" s="43"/>
      <c r="N47" s="43"/>
      <c r="O47" s="43"/>
      <c r="P47" s="43"/>
    </row>
    <row r="48" spans="1:16" x14ac:dyDescent="0.25">
      <c r="A48" s="59"/>
      <c r="B48" s="39"/>
      <c r="C48" s="59"/>
      <c r="D48" s="42"/>
      <c r="E48" s="60"/>
      <c r="F48" s="43"/>
      <c r="G48" s="60"/>
      <c r="H48" s="43"/>
      <c r="I48" s="60"/>
      <c r="J48" s="43"/>
      <c r="K48" s="60"/>
      <c r="L48" s="43"/>
      <c r="M48" s="43"/>
      <c r="N48" s="43"/>
      <c r="O48" s="43"/>
      <c r="P48" s="43"/>
    </row>
    <row r="49" spans="1:16" x14ac:dyDescent="0.25">
      <c r="A49" s="71"/>
      <c r="B49" s="39"/>
      <c r="C49" s="71"/>
      <c r="D49" s="42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6" x14ac:dyDescent="0.25">
      <c r="A50" s="59"/>
      <c r="B50" s="39"/>
      <c r="C50" s="59"/>
      <c r="D50" s="42"/>
      <c r="E50" s="60"/>
      <c r="F50" s="43"/>
      <c r="G50" s="60"/>
      <c r="H50" s="43"/>
      <c r="I50" s="60"/>
      <c r="J50" s="43"/>
      <c r="K50" s="60"/>
      <c r="L50" s="43"/>
      <c r="M50" s="43"/>
      <c r="N50" s="43"/>
      <c r="O50" s="43"/>
      <c r="P50" s="43"/>
    </row>
    <row r="51" spans="1:16" x14ac:dyDescent="0.25">
      <c r="A51" s="59"/>
      <c r="B51" s="39"/>
      <c r="C51" s="59"/>
      <c r="D51" s="42"/>
      <c r="E51" s="60"/>
      <c r="F51" s="43"/>
      <c r="G51" s="60"/>
      <c r="H51" s="43"/>
      <c r="I51" s="60"/>
      <c r="J51" s="43"/>
      <c r="K51" s="60"/>
      <c r="L51" s="43"/>
      <c r="M51" s="43"/>
      <c r="N51" s="43"/>
      <c r="O51" s="43"/>
      <c r="P51" s="43"/>
    </row>
    <row r="52" spans="1:16" x14ac:dyDescent="0.25">
      <c r="A52" s="59"/>
      <c r="B52" s="39"/>
      <c r="C52" s="59"/>
      <c r="D52" s="42"/>
      <c r="E52" s="60"/>
      <c r="F52" s="43"/>
      <c r="G52" s="60"/>
      <c r="H52" s="43"/>
      <c r="I52" s="60"/>
      <c r="J52" s="43"/>
      <c r="K52" s="60"/>
      <c r="L52" s="43"/>
      <c r="M52" s="43"/>
      <c r="N52" s="43"/>
      <c r="O52" s="43"/>
      <c r="P52" s="43"/>
    </row>
    <row r="53" spans="1:16" x14ac:dyDescent="0.25">
      <c r="A53" s="59"/>
      <c r="B53" s="39"/>
      <c r="C53" s="59"/>
      <c r="D53" s="42"/>
      <c r="E53" s="60"/>
      <c r="F53" s="43"/>
      <c r="G53" s="60"/>
      <c r="H53" s="43"/>
      <c r="I53" s="60"/>
      <c r="J53" s="43"/>
      <c r="K53" s="60"/>
      <c r="L53" s="43"/>
      <c r="M53" s="43"/>
      <c r="N53" s="43"/>
      <c r="O53" s="43"/>
      <c r="P53" s="43"/>
    </row>
    <row r="54" spans="1:16" x14ac:dyDescent="0.25">
      <c r="A54" s="59"/>
      <c r="B54" s="39"/>
      <c r="C54" s="59"/>
      <c r="D54" s="42"/>
      <c r="E54" s="60"/>
      <c r="F54" s="43"/>
      <c r="G54" s="60"/>
      <c r="H54" s="43"/>
      <c r="I54" s="60"/>
      <c r="J54" s="43"/>
      <c r="K54" s="60"/>
      <c r="L54" s="43"/>
      <c r="M54" s="43"/>
      <c r="N54" s="43"/>
      <c r="O54" s="43"/>
      <c r="P54" s="43"/>
    </row>
    <row r="55" spans="1:16" x14ac:dyDescent="0.25">
      <c r="A55" s="71"/>
      <c r="B55" s="39"/>
      <c r="C55" s="71"/>
      <c r="D55" s="42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6" x14ac:dyDescent="0.25">
      <c r="A56" s="59"/>
      <c r="B56" s="39"/>
      <c r="C56" s="59"/>
      <c r="D56" s="42"/>
      <c r="E56" s="60"/>
      <c r="F56" s="43"/>
      <c r="G56" s="60"/>
      <c r="H56" s="43"/>
      <c r="I56" s="60"/>
      <c r="J56" s="43"/>
      <c r="K56" s="60"/>
      <c r="L56" s="43"/>
      <c r="M56" s="43"/>
      <c r="N56" s="43"/>
      <c r="O56" s="43"/>
      <c r="P56" s="43"/>
    </row>
    <row r="57" spans="1:16" x14ac:dyDescent="0.25">
      <c r="A57" s="59"/>
      <c r="B57" s="39"/>
      <c r="C57" s="59"/>
      <c r="D57" s="42"/>
      <c r="E57" s="60"/>
      <c r="F57" s="43"/>
      <c r="G57" s="60"/>
      <c r="H57" s="43"/>
      <c r="I57" s="60"/>
      <c r="J57" s="43"/>
      <c r="K57" s="60"/>
      <c r="L57" s="43"/>
      <c r="M57" s="43"/>
      <c r="N57" s="43"/>
      <c r="O57" s="43"/>
      <c r="P57" s="43"/>
    </row>
    <row r="58" spans="1:16" x14ac:dyDescent="0.25">
      <c r="A58" s="59"/>
      <c r="B58" s="39"/>
      <c r="C58" s="59"/>
      <c r="D58" s="42"/>
      <c r="E58" s="60"/>
      <c r="F58" s="43"/>
      <c r="G58" s="60"/>
      <c r="H58" s="43"/>
      <c r="I58" s="60"/>
      <c r="J58" s="43"/>
      <c r="K58" s="60"/>
      <c r="L58" s="43"/>
      <c r="M58" s="43"/>
      <c r="N58" s="43"/>
      <c r="O58" s="43"/>
      <c r="P58" s="43"/>
    </row>
    <row r="59" spans="1:16" x14ac:dyDescent="0.25">
      <c r="A59" s="59"/>
      <c r="B59" s="39"/>
      <c r="C59" s="59"/>
      <c r="D59" s="42"/>
      <c r="E59" s="60"/>
      <c r="F59" s="43"/>
      <c r="G59" s="60"/>
      <c r="H59" s="43"/>
      <c r="I59" s="60"/>
      <c r="J59" s="43"/>
      <c r="K59" s="60"/>
      <c r="L59" s="43"/>
      <c r="M59" s="43"/>
      <c r="N59" s="43"/>
      <c r="O59" s="43"/>
      <c r="P59" s="43"/>
    </row>
    <row r="60" spans="1:16" x14ac:dyDescent="0.25">
      <c r="A60" s="59"/>
      <c r="B60" s="39"/>
      <c r="C60" s="59"/>
      <c r="D60" s="42"/>
      <c r="E60" s="60"/>
      <c r="F60" s="43"/>
      <c r="G60" s="60"/>
      <c r="H60" s="43"/>
      <c r="I60" s="60"/>
      <c r="J60" s="43"/>
      <c r="K60" s="60"/>
      <c r="L60" s="43"/>
      <c r="M60" s="43"/>
      <c r="N60" s="43"/>
      <c r="O60" s="43"/>
      <c r="P60" s="43"/>
    </row>
    <row r="61" spans="1:16" x14ac:dyDescent="0.25">
      <c r="A61" s="71"/>
      <c r="B61" s="39"/>
      <c r="C61" s="71"/>
      <c r="D61" s="42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</row>
    <row r="62" spans="1:16" x14ac:dyDescent="0.25">
      <c r="A62" s="59"/>
      <c r="B62" s="39"/>
      <c r="C62" s="59"/>
      <c r="D62" s="42"/>
      <c r="E62" s="60"/>
      <c r="F62" s="43"/>
      <c r="G62" s="60"/>
      <c r="H62" s="43"/>
      <c r="I62" s="60"/>
      <c r="J62" s="43"/>
      <c r="K62" s="60"/>
      <c r="L62" s="43"/>
      <c r="M62" s="43"/>
      <c r="N62" s="43"/>
      <c r="O62" s="43"/>
      <c r="P62" s="43"/>
    </row>
    <row r="63" spans="1:16" x14ac:dyDescent="0.25">
      <c r="A63" s="59"/>
      <c r="B63" s="39"/>
      <c r="C63" s="59"/>
      <c r="D63" s="42"/>
      <c r="E63" s="60"/>
      <c r="F63" s="43"/>
      <c r="G63" s="60"/>
      <c r="H63" s="43"/>
      <c r="I63" s="60"/>
      <c r="J63" s="43"/>
      <c r="K63" s="60"/>
      <c r="L63" s="43"/>
      <c r="M63" s="43"/>
      <c r="N63" s="43"/>
      <c r="O63" s="43"/>
      <c r="P63" s="43"/>
    </row>
    <row r="64" spans="1:16" x14ac:dyDescent="0.25">
      <c r="A64" s="59"/>
      <c r="B64" s="39"/>
      <c r="C64" s="59"/>
      <c r="D64" s="42"/>
      <c r="E64" s="60"/>
      <c r="F64" s="43"/>
      <c r="G64" s="60"/>
      <c r="H64" s="43"/>
      <c r="I64" s="60"/>
      <c r="J64" s="43"/>
      <c r="K64" s="60"/>
      <c r="L64" s="43"/>
      <c r="M64" s="43"/>
      <c r="N64" s="43"/>
      <c r="O64" s="43"/>
      <c r="P64" s="43"/>
    </row>
    <row r="65" spans="1:16" x14ac:dyDescent="0.25">
      <c r="A65" s="59"/>
      <c r="B65" s="39"/>
      <c r="C65" s="59"/>
      <c r="D65" s="42"/>
      <c r="E65" s="60"/>
      <c r="F65" s="43"/>
      <c r="G65" s="60"/>
      <c r="H65" s="43"/>
      <c r="I65" s="60"/>
      <c r="J65" s="43"/>
      <c r="K65" s="60"/>
      <c r="L65" s="43"/>
      <c r="M65" s="43"/>
      <c r="N65" s="43"/>
      <c r="O65" s="43"/>
      <c r="P65" s="43"/>
    </row>
    <row r="66" spans="1:16" x14ac:dyDescent="0.25">
      <c r="A66" s="59"/>
      <c r="B66" s="39"/>
      <c r="C66" s="59"/>
      <c r="D66" s="42"/>
      <c r="E66" s="60"/>
      <c r="F66" s="43"/>
      <c r="G66" s="60"/>
      <c r="H66" s="43"/>
      <c r="I66" s="60"/>
      <c r="J66" s="43"/>
      <c r="K66" s="60"/>
      <c r="L66" s="43"/>
      <c r="M66" s="43"/>
      <c r="N66" s="43"/>
      <c r="O66" s="43"/>
      <c r="P66" s="43"/>
    </row>
    <row r="67" spans="1:16" x14ac:dyDescent="0.25">
      <c r="A67" s="71"/>
      <c r="B67" s="39"/>
      <c r="C67" s="71"/>
      <c r="D67" s="42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</row>
    <row r="68" spans="1:16" x14ac:dyDescent="0.25">
      <c r="A68" s="59"/>
      <c r="B68" s="39"/>
      <c r="C68" s="59"/>
      <c r="D68" s="42"/>
      <c r="E68" s="60"/>
      <c r="F68" s="43"/>
      <c r="G68" s="60"/>
      <c r="H68" s="43"/>
      <c r="I68" s="60"/>
      <c r="J68" s="43"/>
      <c r="K68" s="60"/>
      <c r="L68" s="43"/>
      <c r="M68" s="43"/>
      <c r="N68" s="43"/>
      <c r="O68" s="43"/>
      <c r="P68" s="43"/>
    </row>
    <row r="69" spans="1:16" x14ac:dyDescent="0.25">
      <c r="A69" s="59"/>
      <c r="B69" s="39"/>
      <c r="C69" s="59"/>
      <c r="D69" s="42"/>
      <c r="E69" s="60"/>
      <c r="F69" s="43"/>
      <c r="G69" s="60"/>
      <c r="H69" s="43"/>
      <c r="I69" s="60"/>
      <c r="J69" s="43"/>
      <c r="K69" s="60"/>
      <c r="L69" s="43"/>
      <c r="M69" s="43"/>
      <c r="N69" s="43"/>
      <c r="O69" s="43"/>
      <c r="P69" s="43"/>
    </row>
    <row r="70" spans="1:16" x14ac:dyDescent="0.25">
      <c r="A70" s="59"/>
      <c r="B70" s="39"/>
      <c r="C70" s="59"/>
      <c r="D70" s="42"/>
      <c r="E70" s="60"/>
      <c r="F70" s="43"/>
      <c r="G70" s="60"/>
      <c r="H70" s="43"/>
      <c r="I70" s="60"/>
      <c r="J70" s="43"/>
      <c r="K70" s="60"/>
      <c r="L70" s="43"/>
      <c r="M70" s="43"/>
      <c r="N70" s="43"/>
      <c r="O70" s="43"/>
      <c r="P70" s="43"/>
    </row>
    <row r="71" spans="1:16" x14ac:dyDescent="0.25">
      <c r="A71" s="59"/>
      <c r="B71" s="39"/>
      <c r="C71" s="59"/>
      <c r="D71" s="42"/>
      <c r="E71" s="60"/>
      <c r="F71" s="43"/>
      <c r="G71" s="60"/>
      <c r="H71" s="43"/>
      <c r="I71" s="60"/>
      <c r="J71" s="43"/>
      <c r="K71" s="60"/>
      <c r="L71" s="43"/>
      <c r="M71" s="43"/>
      <c r="N71" s="43"/>
      <c r="O71" s="43"/>
      <c r="P71" s="43"/>
    </row>
    <row r="72" spans="1:16" x14ac:dyDescent="0.25">
      <c r="A72" s="59"/>
      <c r="B72" s="39"/>
      <c r="C72" s="59"/>
      <c r="D72" s="42"/>
      <c r="E72" s="60"/>
      <c r="F72" s="43"/>
      <c r="G72" s="60"/>
      <c r="H72" s="43"/>
      <c r="I72" s="60"/>
      <c r="J72" s="43"/>
      <c r="K72" s="60"/>
      <c r="L72" s="43"/>
      <c r="M72" s="43"/>
      <c r="N72" s="43"/>
      <c r="O72" s="43"/>
      <c r="P72" s="43"/>
    </row>
    <row r="73" spans="1:16" x14ac:dyDescent="0.25">
      <c r="A73" s="71"/>
      <c r="B73" s="39"/>
      <c r="C73" s="71"/>
      <c r="D73" s="42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</row>
    <row r="74" spans="1:16" x14ac:dyDescent="0.25">
      <c r="A74" s="59"/>
      <c r="B74" s="39"/>
      <c r="C74" s="59"/>
      <c r="D74" s="42"/>
      <c r="E74" s="60"/>
      <c r="F74" s="43"/>
      <c r="G74" s="60"/>
      <c r="H74" s="43"/>
      <c r="I74" s="60"/>
      <c r="J74" s="43"/>
      <c r="K74" s="60"/>
      <c r="L74" s="43"/>
      <c r="M74" s="43"/>
      <c r="N74" s="43"/>
      <c r="O74" s="43"/>
      <c r="P74" s="43"/>
    </row>
    <row r="75" spans="1:16" x14ac:dyDescent="0.25">
      <c r="A75" s="59"/>
      <c r="B75" s="39"/>
      <c r="C75" s="59"/>
      <c r="D75" s="42"/>
      <c r="E75" s="60"/>
      <c r="F75" s="43"/>
      <c r="G75" s="60"/>
      <c r="H75" s="43"/>
      <c r="I75" s="60"/>
      <c r="J75" s="43"/>
      <c r="K75" s="60"/>
      <c r="L75" s="43"/>
      <c r="M75" s="43"/>
      <c r="N75" s="43"/>
      <c r="O75" s="43"/>
      <c r="P75" s="43"/>
    </row>
    <row r="76" spans="1:16" x14ac:dyDescent="0.25">
      <c r="A76" s="59"/>
      <c r="B76" s="39"/>
      <c r="C76" s="59"/>
      <c r="D76" s="42"/>
      <c r="E76" s="60"/>
      <c r="F76" s="43"/>
      <c r="G76" s="60"/>
      <c r="H76" s="43"/>
      <c r="I76" s="60"/>
      <c r="J76" s="43"/>
      <c r="K76" s="60"/>
      <c r="L76" s="43"/>
      <c r="M76" s="43"/>
      <c r="N76" s="43"/>
      <c r="O76" s="43"/>
      <c r="P76" s="43"/>
    </row>
    <row r="77" spans="1:16" x14ac:dyDescent="0.25">
      <c r="A77" s="59"/>
      <c r="B77" s="39"/>
      <c r="C77" s="59"/>
      <c r="D77" s="42"/>
      <c r="E77" s="60"/>
      <c r="F77" s="43"/>
      <c r="G77" s="60"/>
      <c r="H77" s="43"/>
      <c r="I77" s="60"/>
      <c r="J77" s="43"/>
      <c r="K77" s="60"/>
      <c r="L77" s="43"/>
      <c r="M77" s="43"/>
      <c r="N77" s="43"/>
      <c r="O77" s="43"/>
      <c r="P77" s="43"/>
    </row>
    <row r="78" spans="1:16" x14ac:dyDescent="0.25">
      <c r="A78" s="59"/>
      <c r="B78" s="39"/>
      <c r="C78" s="59"/>
      <c r="D78" s="42"/>
      <c r="E78" s="60"/>
      <c r="F78" s="43"/>
      <c r="G78" s="60"/>
      <c r="H78" s="43"/>
      <c r="I78" s="60"/>
      <c r="J78" s="43"/>
      <c r="K78" s="60"/>
      <c r="L78" s="43"/>
      <c r="M78" s="43"/>
      <c r="N78" s="43"/>
      <c r="O78" s="43"/>
      <c r="P78" s="43"/>
    </row>
    <row r="79" spans="1:16" x14ac:dyDescent="0.25">
      <c r="A79" s="71"/>
      <c r="B79" s="39"/>
      <c r="C79" s="71"/>
      <c r="D79" s="42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</row>
    <row r="80" spans="1:16" x14ac:dyDescent="0.25">
      <c r="A80" s="59"/>
      <c r="B80" s="39"/>
      <c r="C80" s="59"/>
      <c r="D80" s="42"/>
      <c r="E80" s="60"/>
      <c r="F80" s="43"/>
      <c r="G80" s="60"/>
      <c r="H80" s="43"/>
      <c r="I80" s="60"/>
      <c r="J80" s="43"/>
      <c r="K80" s="60"/>
      <c r="L80" s="43"/>
      <c r="M80" s="43"/>
      <c r="N80" s="43"/>
      <c r="O80" s="43"/>
      <c r="P80" s="43"/>
    </row>
    <row r="81" spans="1:16" x14ac:dyDescent="0.25">
      <c r="A81" s="59"/>
      <c r="B81" s="39"/>
      <c r="C81" s="59"/>
      <c r="D81" s="42"/>
      <c r="E81" s="60"/>
      <c r="F81" s="43"/>
      <c r="G81" s="60"/>
      <c r="H81" s="43"/>
      <c r="I81" s="60"/>
      <c r="J81" s="43"/>
      <c r="K81" s="60"/>
      <c r="L81" s="43"/>
      <c r="M81" s="43"/>
      <c r="N81" s="43"/>
      <c r="O81" s="43"/>
      <c r="P81" s="43"/>
    </row>
    <row r="82" spans="1:16" x14ac:dyDescent="0.25">
      <c r="A82" s="59"/>
      <c r="B82" s="39"/>
      <c r="C82" s="59"/>
      <c r="D82" s="42"/>
      <c r="E82" s="60"/>
      <c r="F82" s="43"/>
      <c r="G82" s="60"/>
      <c r="H82" s="43"/>
      <c r="I82" s="60"/>
      <c r="J82" s="43"/>
      <c r="K82" s="60"/>
      <c r="L82" s="43"/>
      <c r="M82" s="43"/>
      <c r="N82" s="43"/>
      <c r="O82" s="43"/>
      <c r="P82" s="43"/>
    </row>
    <row r="83" spans="1:16" x14ac:dyDescent="0.25">
      <c r="A83" s="59"/>
      <c r="B83" s="39"/>
      <c r="C83" s="59"/>
      <c r="D83" s="42"/>
      <c r="E83" s="60"/>
      <c r="F83" s="43"/>
      <c r="G83" s="60"/>
      <c r="H83" s="43"/>
      <c r="I83" s="60"/>
      <c r="J83" s="43"/>
      <c r="K83" s="60"/>
      <c r="L83" s="43"/>
      <c r="M83" s="43"/>
      <c r="N83" s="43"/>
      <c r="O83" s="43"/>
      <c r="P83" s="43"/>
    </row>
    <row r="84" spans="1:16" x14ac:dyDescent="0.25">
      <c r="A84" s="59"/>
      <c r="B84" s="39"/>
      <c r="C84" s="59"/>
      <c r="D84" s="42"/>
      <c r="E84" s="60"/>
      <c r="F84" s="43"/>
      <c r="G84" s="60"/>
      <c r="H84" s="43"/>
      <c r="I84" s="60"/>
      <c r="J84" s="43"/>
      <c r="K84" s="60"/>
      <c r="L84" s="43"/>
      <c r="M84" s="43"/>
      <c r="N84" s="43"/>
      <c r="O84" s="43"/>
      <c r="P84" s="43"/>
    </row>
    <row r="85" spans="1:16" x14ac:dyDescent="0.25">
      <c r="A85" s="71"/>
      <c r="B85" s="39"/>
      <c r="C85" s="71"/>
      <c r="D85" s="42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</row>
    <row r="86" spans="1:16" x14ac:dyDescent="0.25">
      <c r="A86" s="59"/>
      <c r="B86" s="39"/>
      <c r="C86" s="59"/>
      <c r="D86" s="42"/>
      <c r="E86" s="60"/>
      <c r="F86" s="43"/>
      <c r="G86" s="60"/>
      <c r="H86" s="43"/>
      <c r="I86" s="60"/>
      <c r="J86" s="43"/>
      <c r="K86" s="60"/>
      <c r="L86" s="43"/>
      <c r="M86" s="43"/>
      <c r="N86" s="43"/>
      <c r="O86" s="43"/>
      <c r="P86" s="43"/>
    </row>
    <row r="87" spans="1:16" x14ac:dyDescent="0.25">
      <c r="A87" s="59"/>
      <c r="B87" s="39"/>
      <c r="C87" s="59"/>
      <c r="D87" s="42"/>
      <c r="E87" s="60"/>
      <c r="F87" s="43"/>
      <c r="G87" s="60"/>
      <c r="H87" s="43"/>
      <c r="I87" s="60"/>
      <c r="J87" s="43"/>
      <c r="K87" s="60"/>
      <c r="L87" s="43"/>
      <c r="M87" s="43"/>
      <c r="N87" s="43"/>
      <c r="O87" s="43"/>
      <c r="P87" s="43"/>
    </row>
    <row r="88" spans="1:16" x14ac:dyDescent="0.25">
      <c r="A88" s="59"/>
      <c r="B88" s="39"/>
      <c r="C88" s="59"/>
      <c r="D88" s="42"/>
      <c r="E88" s="60"/>
      <c r="F88" s="43"/>
      <c r="G88" s="60"/>
      <c r="H88" s="43"/>
      <c r="I88" s="60"/>
      <c r="J88" s="43"/>
      <c r="K88" s="60"/>
      <c r="L88" s="43"/>
      <c r="M88" s="43"/>
      <c r="N88" s="43"/>
      <c r="O88" s="43"/>
      <c r="P88" s="43"/>
    </row>
    <row r="89" spans="1:16" x14ac:dyDescent="0.25">
      <c r="A89" s="59"/>
      <c r="B89" s="39"/>
      <c r="C89" s="59"/>
      <c r="D89" s="42"/>
      <c r="E89" s="60"/>
      <c r="F89" s="43"/>
      <c r="G89" s="60"/>
      <c r="H89" s="43"/>
      <c r="I89" s="60"/>
      <c r="J89" s="43"/>
      <c r="K89" s="60"/>
      <c r="L89" s="43"/>
      <c r="M89" s="43"/>
      <c r="N89" s="43"/>
      <c r="O89" s="43"/>
      <c r="P89" s="43"/>
    </row>
    <row r="90" spans="1:16" x14ac:dyDescent="0.25">
      <c r="A90" s="59"/>
      <c r="B90" s="39"/>
      <c r="C90" s="59"/>
      <c r="D90" s="42"/>
      <c r="E90" s="60"/>
      <c r="F90" s="43"/>
      <c r="G90" s="60"/>
      <c r="H90" s="43"/>
      <c r="I90" s="60"/>
      <c r="J90" s="43"/>
      <c r="K90" s="60"/>
      <c r="L90" s="43"/>
      <c r="M90" s="43"/>
      <c r="N90" s="43"/>
      <c r="O90" s="43"/>
      <c r="P90" s="43"/>
    </row>
    <row r="91" spans="1:16" x14ac:dyDescent="0.25">
      <c r="A91" s="71"/>
      <c r="B91" s="39"/>
      <c r="C91" s="71"/>
      <c r="D91" s="42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</row>
    <row r="92" spans="1:16" x14ac:dyDescent="0.25">
      <c r="A92" s="59"/>
      <c r="B92" s="39"/>
      <c r="C92" s="59"/>
      <c r="D92" s="42"/>
      <c r="E92" s="60"/>
      <c r="F92" s="43"/>
      <c r="G92" s="60"/>
      <c r="H92" s="43"/>
      <c r="I92" s="60"/>
      <c r="J92" s="43"/>
      <c r="K92" s="60"/>
      <c r="L92" s="43"/>
      <c r="M92" s="43"/>
      <c r="N92" s="43"/>
      <c r="O92" s="43"/>
      <c r="P92" s="43"/>
    </row>
    <row r="93" spans="1:16" x14ac:dyDescent="0.25">
      <c r="A93" s="59"/>
      <c r="B93" s="39"/>
      <c r="C93" s="59"/>
      <c r="D93" s="42"/>
      <c r="E93" s="60"/>
      <c r="F93" s="43"/>
      <c r="G93" s="60"/>
      <c r="H93" s="43"/>
      <c r="I93" s="60"/>
      <c r="J93" s="43"/>
      <c r="K93" s="60"/>
      <c r="L93" s="43"/>
      <c r="M93" s="43"/>
      <c r="N93" s="43"/>
      <c r="O93" s="43"/>
      <c r="P93" s="43"/>
    </row>
    <row r="94" spans="1:16" x14ac:dyDescent="0.25">
      <c r="A94" s="59"/>
      <c r="B94" s="39"/>
      <c r="C94" s="59"/>
      <c r="D94" s="42"/>
      <c r="E94" s="60"/>
      <c r="F94" s="43"/>
      <c r="G94" s="60"/>
      <c r="H94" s="43"/>
      <c r="I94" s="60"/>
      <c r="J94" s="43"/>
      <c r="K94" s="60"/>
      <c r="L94" s="43"/>
      <c r="M94" s="43"/>
      <c r="N94" s="43"/>
      <c r="O94" s="43"/>
      <c r="P94" s="43"/>
    </row>
    <row r="95" spans="1:16" x14ac:dyDescent="0.25">
      <c r="A95" s="59"/>
      <c r="B95" s="39"/>
      <c r="C95" s="59"/>
      <c r="D95" s="42"/>
      <c r="E95" s="60"/>
      <c r="F95" s="43"/>
      <c r="G95" s="60"/>
      <c r="H95" s="43"/>
      <c r="I95" s="60"/>
      <c r="J95" s="43"/>
      <c r="K95" s="60"/>
      <c r="L95" s="43"/>
      <c r="M95" s="43"/>
      <c r="N95" s="43"/>
      <c r="O95" s="43"/>
      <c r="P95" s="43"/>
    </row>
    <row r="96" spans="1:16" x14ac:dyDescent="0.25">
      <c r="A96" s="59"/>
      <c r="B96" s="39"/>
      <c r="C96" s="59"/>
      <c r="D96" s="42"/>
      <c r="E96" s="60"/>
      <c r="F96" s="43"/>
      <c r="G96" s="60"/>
      <c r="H96" s="43"/>
      <c r="I96" s="60"/>
      <c r="J96" s="43"/>
      <c r="K96" s="60"/>
      <c r="L96" s="43"/>
      <c r="M96" s="43"/>
      <c r="N96" s="43"/>
      <c r="O96" s="43"/>
      <c r="P96" s="43"/>
    </row>
  </sheetData>
  <mergeCells count="6">
    <mergeCell ref="B32:O32"/>
    <mergeCell ref="A8:P8"/>
    <mergeCell ref="M10:P10"/>
    <mergeCell ref="B12:O12"/>
    <mergeCell ref="B19:O19"/>
    <mergeCell ref="B26:O26"/>
  </mergeCells>
  <pageMargins left="0.7" right="0.7" top="0.78749999999999998" bottom="0.78749999999999998" header="0.511811023622047" footer="0.511811023622047"/>
  <pageSetup paperSize="9" scale="73" orientation="portrait" horizontalDpi="300" verticalDpi="300" r:id="rId1"/>
  <colBreaks count="1" manualBreakCount="1">
    <brk id="16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IK54"/>
  <sheetViews>
    <sheetView view="pageBreakPreview" zoomScaleNormal="100" zoomScaleSheetLayoutView="100" zoomScalePageLayoutView="110" workbookViewId="0">
      <selection activeCell="A35" sqref="A35:W35"/>
    </sheetView>
  </sheetViews>
  <sheetFormatPr defaultColWidth="1.7109375" defaultRowHeight="20.25" x14ac:dyDescent="0.3"/>
  <cols>
    <col min="1" max="1" width="40.7109375" style="73" customWidth="1"/>
    <col min="2" max="2" width="3.28515625" style="73" customWidth="1"/>
    <col min="3" max="3" width="41.28515625" style="73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7" width="8.7109375" style="76" customWidth="1"/>
    <col min="18" max="18" width="8.7109375" style="74" customWidth="1"/>
    <col min="19" max="19" width="8.85546875" style="76" customWidth="1"/>
    <col min="20" max="20" width="8.85546875" style="74" customWidth="1"/>
    <col min="21" max="21" width="5.28515625" style="73" customWidth="1"/>
    <col min="22" max="22" width="13.7109375" style="73" customWidth="1"/>
    <col min="23" max="23" width="10" style="73" customWidth="1"/>
    <col min="24" max="24" width="7" style="73" customWidth="1"/>
    <col min="25" max="242" width="9.140625" style="77" customWidth="1"/>
    <col min="243" max="243" width="2.7109375" style="77" customWidth="1"/>
    <col min="244" max="244" width="17.5703125" style="77" customWidth="1"/>
    <col min="245" max="245" width="11.5703125" style="77" hidden="1" customWidth="1"/>
    <col min="246" max="16384" width="1.7109375" style="77"/>
  </cols>
  <sheetData>
    <row r="1" spans="1:27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7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7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7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7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7" s="79" customFormat="1" ht="36" x14ac:dyDescent="0.35">
      <c r="A6" s="741" t="s">
        <v>179</v>
      </c>
      <c r="B6" s="741"/>
      <c r="C6" s="741"/>
      <c r="D6" s="741"/>
      <c r="E6" s="741"/>
      <c r="F6" s="741"/>
      <c r="G6" s="741"/>
      <c r="H6" s="741"/>
      <c r="I6" s="741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78"/>
    </row>
    <row r="7" spans="1:27" s="79" customFormat="1" ht="21.75" thickBot="1" x14ac:dyDescent="0.4">
      <c r="A7" s="78"/>
      <c r="B7" s="78"/>
      <c r="C7" s="78"/>
      <c r="D7" s="80"/>
      <c r="E7" s="78"/>
      <c r="F7" s="81"/>
      <c r="G7" s="80"/>
      <c r="H7" s="78"/>
      <c r="I7" s="81"/>
      <c r="J7" s="82"/>
      <c r="K7" s="78"/>
      <c r="L7" s="81"/>
      <c r="M7" s="82"/>
      <c r="N7" s="78"/>
      <c r="O7" s="81"/>
      <c r="P7" s="80"/>
      <c r="Q7" s="80"/>
      <c r="R7" s="80"/>
      <c r="S7" s="82"/>
      <c r="T7" s="80"/>
      <c r="U7" s="78"/>
      <c r="V7" s="78"/>
      <c r="W7" s="78"/>
      <c r="X7" s="78"/>
    </row>
    <row r="8" spans="1:27" s="249" customFormat="1" ht="21" customHeight="1" thickBot="1" x14ac:dyDescent="0.4">
      <c r="A8" s="813" t="s">
        <v>180</v>
      </c>
      <c r="B8" s="814"/>
      <c r="C8" s="815"/>
      <c r="D8" s="810" t="s">
        <v>181</v>
      </c>
      <c r="E8" s="811"/>
      <c r="F8" s="812"/>
      <c r="G8" s="810" t="s">
        <v>182</v>
      </c>
      <c r="H8" s="811"/>
      <c r="I8" s="812"/>
      <c r="J8" s="257"/>
      <c r="K8" s="248"/>
      <c r="L8" s="256"/>
      <c r="M8" s="257"/>
      <c r="N8" s="248"/>
      <c r="O8" s="256"/>
      <c r="P8" s="250"/>
      <c r="Q8" s="250"/>
      <c r="R8" s="250"/>
      <c r="S8" s="257"/>
      <c r="T8" s="250"/>
      <c r="U8" s="248"/>
      <c r="V8" s="248"/>
      <c r="W8" s="248"/>
      <c r="X8" s="248"/>
    </row>
    <row r="9" spans="1:27" s="249" customFormat="1" ht="21" customHeight="1" x14ac:dyDescent="0.35">
      <c r="A9" s="400" t="s">
        <v>439</v>
      </c>
      <c r="B9" s="325" t="s">
        <v>98</v>
      </c>
      <c r="C9" s="401" t="s">
        <v>440</v>
      </c>
      <c r="D9" s="392">
        <v>0</v>
      </c>
      <c r="E9" s="325" t="s">
        <v>98</v>
      </c>
      <c r="F9" s="394">
        <v>3</v>
      </c>
      <c r="G9" s="392">
        <v>0</v>
      </c>
      <c r="H9" s="325" t="s">
        <v>98</v>
      </c>
      <c r="I9" s="394">
        <v>2</v>
      </c>
      <c r="J9" s="257"/>
      <c r="K9" s="248"/>
      <c r="L9" s="256"/>
      <c r="M9" s="257"/>
      <c r="N9" s="248"/>
      <c r="O9" s="256"/>
      <c r="P9" s="250"/>
      <c r="Q9" s="250"/>
      <c r="R9" s="250"/>
      <c r="S9" s="257"/>
      <c r="T9" s="250"/>
      <c r="U9" s="248"/>
      <c r="V9" s="248"/>
      <c r="W9" s="248"/>
      <c r="X9" s="248"/>
    </row>
    <row r="10" spans="1:27" s="249" customFormat="1" ht="21" customHeight="1" thickBot="1" x14ac:dyDescent="0.4">
      <c r="A10" s="391" t="s">
        <v>220</v>
      </c>
      <c r="B10" s="326" t="s">
        <v>98</v>
      </c>
      <c r="C10" s="402" t="s">
        <v>441</v>
      </c>
      <c r="D10" s="393">
        <v>2</v>
      </c>
      <c r="E10" s="326" t="s">
        <v>98</v>
      </c>
      <c r="F10" s="395">
        <v>0</v>
      </c>
      <c r="G10" s="393">
        <v>1</v>
      </c>
      <c r="H10" s="326" t="s">
        <v>98</v>
      </c>
      <c r="I10" s="395">
        <v>0</v>
      </c>
      <c r="J10" s="257"/>
      <c r="K10" s="248"/>
      <c r="L10" s="256"/>
      <c r="M10" s="257"/>
      <c r="N10" s="248"/>
      <c r="O10" s="256"/>
      <c r="P10" s="250"/>
      <c r="Q10" s="250"/>
      <c r="R10" s="250"/>
      <c r="S10" s="257"/>
      <c r="T10" s="250"/>
      <c r="U10" s="248"/>
      <c r="V10" s="248"/>
      <c r="W10" s="248"/>
      <c r="X10" s="248"/>
    </row>
    <row r="11" spans="1:27" s="249" customFormat="1" ht="21" customHeight="1" thickBot="1" x14ac:dyDescent="0.4">
      <c r="A11" s="816" t="s">
        <v>245</v>
      </c>
      <c r="B11" s="817"/>
      <c r="C11" s="818"/>
      <c r="D11" s="810" t="s">
        <v>181</v>
      </c>
      <c r="E11" s="811"/>
      <c r="F11" s="812"/>
      <c r="G11" s="810" t="s">
        <v>182</v>
      </c>
      <c r="H11" s="811"/>
      <c r="I11" s="812"/>
      <c r="J11" s="257"/>
      <c r="K11" s="248"/>
      <c r="L11" s="256"/>
      <c r="M11" s="257"/>
      <c r="N11" s="248"/>
      <c r="O11" s="256"/>
      <c r="P11" s="250"/>
      <c r="Q11" s="250"/>
      <c r="R11" s="250"/>
      <c r="S11" s="257"/>
      <c r="T11" s="250"/>
      <c r="U11" s="248"/>
      <c r="V11" s="248"/>
      <c r="W11" s="248"/>
      <c r="X11" s="248"/>
    </row>
    <row r="12" spans="1:27" s="249" customFormat="1" ht="21" customHeight="1" thickBot="1" x14ac:dyDescent="0.4">
      <c r="A12" s="791" t="s">
        <v>439</v>
      </c>
      <c r="B12" s="795" t="s">
        <v>98</v>
      </c>
      <c r="C12" s="793" t="s">
        <v>441</v>
      </c>
      <c r="D12" s="396">
        <v>1</v>
      </c>
      <c r="E12" s="327" t="s">
        <v>98</v>
      </c>
      <c r="F12" s="397">
        <v>0</v>
      </c>
      <c r="G12" s="396">
        <v>0</v>
      </c>
      <c r="H12" s="327" t="s">
        <v>98</v>
      </c>
      <c r="I12" s="397">
        <v>0</v>
      </c>
      <c r="J12" s="257"/>
      <c r="K12" s="248"/>
      <c r="L12" s="256"/>
      <c r="M12" s="257"/>
      <c r="N12" s="248"/>
      <c r="O12" s="256"/>
      <c r="P12" s="250"/>
      <c r="Q12" s="250"/>
      <c r="R12" s="250"/>
      <c r="S12" s="257"/>
      <c r="T12" s="250"/>
      <c r="U12" s="248"/>
      <c r="V12" s="248"/>
      <c r="W12" s="248"/>
      <c r="X12" s="248"/>
    </row>
    <row r="13" spans="1:27" s="249" customFormat="1" ht="21" customHeight="1" thickBot="1" x14ac:dyDescent="0.4">
      <c r="A13" s="792"/>
      <c r="B13" s="796"/>
      <c r="C13" s="794"/>
      <c r="D13" s="797" t="s">
        <v>447</v>
      </c>
      <c r="E13" s="798"/>
      <c r="F13" s="798"/>
      <c r="G13" s="798"/>
      <c r="H13" s="798"/>
      <c r="I13" s="799"/>
      <c r="J13" s="257"/>
      <c r="K13" s="248"/>
      <c r="L13" s="256"/>
      <c r="M13" s="257"/>
      <c r="N13" s="248"/>
      <c r="O13" s="256"/>
      <c r="P13" s="250"/>
      <c r="Q13" s="250"/>
      <c r="R13" s="250"/>
      <c r="S13" s="257"/>
      <c r="T13" s="250"/>
      <c r="U13" s="248"/>
      <c r="V13" s="248"/>
      <c r="W13" s="248"/>
      <c r="X13" s="248"/>
    </row>
    <row r="14" spans="1:27" s="249" customFormat="1" ht="21" customHeight="1" thickBot="1" x14ac:dyDescent="0.4">
      <c r="A14" s="807" t="s">
        <v>183</v>
      </c>
      <c r="B14" s="808"/>
      <c r="C14" s="809"/>
      <c r="D14" s="810" t="s">
        <v>181</v>
      </c>
      <c r="E14" s="811"/>
      <c r="F14" s="812"/>
      <c r="G14" s="810" t="s">
        <v>182</v>
      </c>
      <c r="H14" s="811"/>
      <c r="I14" s="812"/>
      <c r="J14" s="257"/>
      <c r="K14" s="248"/>
      <c r="L14" s="256"/>
      <c r="M14" s="257"/>
      <c r="N14" s="248"/>
      <c r="O14" s="256"/>
      <c r="P14" s="250"/>
      <c r="Q14" s="250"/>
      <c r="R14" s="250"/>
      <c r="S14" s="257"/>
      <c r="T14" s="250"/>
      <c r="U14" s="248"/>
      <c r="V14" s="248"/>
      <c r="W14" s="248"/>
      <c r="X14" s="248"/>
    </row>
    <row r="15" spans="1:27" ht="21" customHeight="1" thickBot="1" x14ac:dyDescent="0.35">
      <c r="A15" s="800" t="s">
        <v>440</v>
      </c>
      <c r="B15" s="802" t="s">
        <v>98</v>
      </c>
      <c r="C15" s="804" t="s">
        <v>220</v>
      </c>
      <c r="D15" s="398">
        <v>1</v>
      </c>
      <c r="E15" s="168" t="s">
        <v>98</v>
      </c>
      <c r="F15" s="399">
        <v>0</v>
      </c>
      <c r="G15" s="398">
        <v>0</v>
      </c>
      <c r="H15" s="168" t="s">
        <v>98</v>
      </c>
      <c r="I15" s="399">
        <v>0</v>
      </c>
      <c r="J15" s="97"/>
      <c r="K15" s="96"/>
      <c r="L15" s="97"/>
      <c r="M15" s="97"/>
      <c r="N15" s="96"/>
      <c r="O15" s="97"/>
      <c r="P15" s="97"/>
      <c r="Q15" s="97"/>
      <c r="R15" s="97"/>
      <c r="S15" s="97"/>
      <c r="T15" s="97"/>
      <c r="U15" s="789"/>
      <c r="V15" s="789"/>
      <c r="W15" s="96"/>
      <c r="Y15" s="328"/>
      <c r="Z15" s="328"/>
      <c r="AA15" s="329"/>
    </row>
    <row r="16" spans="1:27" ht="21" customHeight="1" thickBot="1" x14ac:dyDescent="0.4">
      <c r="A16" s="801"/>
      <c r="B16" s="803"/>
      <c r="C16" s="805"/>
      <c r="D16" s="806" t="s">
        <v>448</v>
      </c>
      <c r="E16" s="798"/>
      <c r="F16" s="798"/>
      <c r="G16" s="798"/>
      <c r="H16" s="798"/>
      <c r="I16" s="799"/>
      <c r="J16" s="97"/>
      <c r="K16" s="96"/>
      <c r="L16" s="97"/>
      <c r="M16" s="97"/>
      <c r="N16" s="96"/>
      <c r="O16" s="97"/>
      <c r="P16" s="97"/>
      <c r="Q16" s="97"/>
      <c r="R16" s="97"/>
      <c r="S16" s="97"/>
      <c r="T16" s="97"/>
      <c r="U16" s="96"/>
      <c r="V16" s="96"/>
      <c r="W16" s="96"/>
      <c r="Y16" s="328"/>
      <c r="Z16" s="328"/>
      <c r="AA16" s="329"/>
    </row>
    <row r="17" spans="1:245" ht="21" customHeight="1" thickBot="1" x14ac:dyDescent="0.35">
      <c r="A17" s="403"/>
      <c r="B17" s="403"/>
      <c r="C17" s="404"/>
      <c r="D17" s="405"/>
      <c r="E17" s="96"/>
      <c r="F17" s="97"/>
      <c r="G17" s="97"/>
      <c r="H17" s="96"/>
      <c r="I17" s="97"/>
      <c r="J17" s="97"/>
      <c r="K17" s="96"/>
      <c r="L17" s="97"/>
      <c r="M17" s="97"/>
      <c r="N17" s="96"/>
      <c r="O17" s="97"/>
      <c r="P17" s="97"/>
      <c r="Q17" s="97"/>
      <c r="R17" s="97"/>
      <c r="S17" s="97"/>
      <c r="T17" s="97"/>
      <c r="U17" s="96"/>
      <c r="V17" s="96"/>
      <c r="W17" s="96"/>
      <c r="Y17" s="99"/>
      <c r="Z17" s="99"/>
      <c r="AA17" s="100"/>
    </row>
    <row r="18" spans="1:245" ht="21" customHeight="1" thickBot="1" x14ac:dyDescent="0.35">
      <c r="A18" s="169"/>
      <c r="B18" s="819" t="s">
        <v>184</v>
      </c>
      <c r="C18" s="819"/>
      <c r="D18" s="97"/>
      <c r="E18" s="96"/>
      <c r="F18" s="97"/>
      <c r="G18" s="97"/>
      <c r="H18" s="96"/>
      <c r="I18" s="97"/>
      <c r="J18" s="97"/>
      <c r="K18" s="96"/>
      <c r="L18" s="97"/>
      <c r="M18" s="97"/>
      <c r="N18" s="96"/>
      <c r="O18" s="97"/>
      <c r="P18" s="97"/>
      <c r="Q18" s="97"/>
      <c r="R18" s="97"/>
      <c r="S18" s="97"/>
      <c r="T18" s="97"/>
      <c r="U18" s="96"/>
      <c r="V18" s="96"/>
      <c r="W18" s="96"/>
      <c r="Y18" s="99"/>
      <c r="Z18" s="99"/>
      <c r="AA18" s="100"/>
    </row>
    <row r="19" spans="1:245" ht="21" customHeight="1" x14ac:dyDescent="0.3">
      <c r="A19" s="169"/>
      <c r="B19" s="170" t="s">
        <v>37</v>
      </c>
      <c r="C19" s="171" t="s">
        <v>440</v>
      </c>
      <c r="D19" s="97"/>
      <c r="E19" s="96"/>
      <c r="F19" s="97"/>
      <c r="G19" s="97"/>
      <c r="H19" s="96"/>
      <c r="I19" s="97"/>
      <c r="J19" s="97"/>
      <c r="K19" s="96"/>
      <c r="L19" s="97"/>
      <c r="M19" s="97"/>
      <c r="N19" s="96"/>
      <c r="O19" s="97"/>
      <c r="P19" s="97"/>
      <c r="Q19" s="97"/>
      <c r="R19" s="97"/>
      <c r="S19" s="97"/>
      <c r="T19" s="97"/>
      <c r="U19" s="96"/>
      <c r="V19" s="96"/>
      <c r="W19" s="96"/>
      <c r="Y19" s="99"/>
      <c r="Z19" s="99"/>
      <c r="AA19" s="100"/>
    </row>
    <row r="20" spans="1:245" ht="21" customHeight="1" x14ac:dyDescent="0.3">
      <c r="A20" s="169"/>
      <c r="B20" s="172" t="s">
        <v>50</v>
      </c>
      <c r="C20" s="173" t="s">
        <v>220</v>
      </c>
      <c r="D20" s="97"/>
      <c r="E20" s="96"/>
      <c r="F20" s="97"/>
      <c r="G20" s="97"/>
      <c r="H20" s="96"/>
      <c r="I20" s="97"/>
      <c r="J20" s="97"/>
      <c r="K20" s="96"/>
      <c r="L20" s="97"/>
      <c r="M20" s="97"/>
      <c r="N20" s="96"/>
      <c r="O20" s="97"/>
      <c r="P20" s="97"/>
      <c r="Q20" s="97"/>
      <c r="R20" s="97"/>
      <c r="S20" s="97"/>
      <c r="T20" s="97"/>
      <c r="U20" s="96"/>
      <c r="V20" s="96"/>
      <c r="W20" s="96"/>
      <c r="Y20" s="99"/>
      <c r="Z20" s="99"/>
      <c r="AA20" s="100"/>
    </row>
    <row r="21" spans="1:245" s="95" customFormat="1" ht="21" customHeight="1" x14ac:dyDescent="0.3">
      <c r="A21" s="169"/>
      <c r="B21" s="172" t="s">
        <v>40</v>
      </c>
      <c r="C21" s="173" t="s">
        <v>439</v>
      </c>
      <c r="D21" s="97"/>
      <c r="E21" s="96"/>
      <c r="F21" s="97"/>
      <c r="G21" s="97"/>
      <c r="H21" s="96"/>
      <c r="I21" s="97"/>
      <c r="J21" s="97"/>
      <c r="K21" s="96"/>
      <c r="L21" s="97"/>
      <c r="M21" s="97"/>
      <c r="N21" s="96"/>
      <c r="O21" s="97"/>
      <c r="P21" s="97"/>
      <c r="Q21" s="97"/>
      <c r="R21" s="97"/>
      <c r="S21" s="97"/>
      <c r="T21" s="97"/>
      <c r="U21" s="96"/>
      <c r="V21" s="96"/>
      <c r="W21" s="96"/>
      <c r="X21" s="73"/>
      <c r="Y21" s="99"/>
      <c r="Z21" s="99"/>
      <c r="AA21" s="100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  <c r="IK21" s="77"/>
    </row>
    <row r="22" spans="1:245" s="95" customFormat="1" ht="21" customHeight="1" thickBot="1" x14ac:dyDescent="0.35">
      <c r="A22" s="169"/>
      <c r="B22" s="174" t="s">
        <v>42</v>
      </c>
      <c r="C22" s="175" t="s">
        <v>441</v>
      </c>
      <c r="D22" s="97"/>
      <c r="E22" s="96"/>
      <c r="F22" s="97"/>
      <c r="G22" s="97"/>
      <c r="H22" s="96"/>
      <c r="I22" s="97"/>
      <c r="J22" s="97"/>
      <c r="K22" s="96"/>
      <c r="L22" s="97"/>
      <c r="M22" s="97"/>
      <c r="N22" s="96"/>
      <c r="O22" s="97"/>
      <c r="P22" s="97"/>
      <c r="Q22" s="97"/>
      <c r="R22" s="97"/>
      <c r="S22" s="97"/>
      <c r="T22" s="97"/>
      <c r="U22" s="96"/>
      <c r="V22" s="96"/>
      <c r="W22" s="96"/>
      <c r="X22" s="73"/>
      <c r="Y22" s="99"/>
      <c r="Z22" s="99"/>
      <c r="AA22" s="100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  <c r="IK22" s="77"/>
    </row>
    <row r="23" spans="1:245" s="95" customFormat="1" ht="20.25" customHeight="1" x14ac:dyDescent="0.25">
      <c r="A23" s="107"/>
      <c r="B23" s="107"/>
      <c r="C23" s="101"/>
      <c r="D23" s="103"/>
      <c r="E23" s="101"/>
      <c r="F23" s="103"/>
      <c r="G23" s="103"/>
      <c r="H23" s="101"/>
      <c r="I23" s="103"/>
      <c r="J23" s="103"/>
      <c r="K23" s="101"/>
      <c r="L23" s="103"/>
      <c r="M23" s="103"/>
      <c r="N23" s="101"/>
      <c r="O23" s="103"/>
      <c r="P23" s="103"/>
      <c r="Q23" s="103"/>
      <c r="R23" s="103"/>
      <c r="S23" s="103"/>
      <c r="T23" s="103"/>
      <c r="U23" s="101"/>
      <c r="V23" s="101"/>
      <c r="W23" s="101"/>
      <c r="X23" s="104"/>
      <c r="Y23" s="105"/>
      <c r="Z23" s="105"/>
      <c r="AA23" s="106"/>
    </row>
    <row r="24" spans="1:245" s="108" customFormat="1" ht="18" x14ac:dyDescent="0.25">
      <c r="A24" s="102" t="s">
        <v>185</v>
      </c>
      <c r="B24" s="107"/>
      <c r="C24" s="101"/>
      <c r="D24" s="103"/>
      <c r="E24" s="101"/>
      <c r="F24" s="103"/>
      <c r="G24" s="103"/>
      <c r="H24" s="101"/>
      <c r="I24" s="103"/>
      <c r="J24" s="103"/>
      <c r="K24" s="101"/>
      <c r="L24" s="103"/>
      <c r="M24" s="103"/>
      <c r="N24" s="101"/>
      <c r="O24" s="103"/>
      <c r="P24" s="103"/>
      <c r="Q24" s="103"/>
      <c r="R24" s="103"/>
      <c r="S24" s="103"/>
      <c r="T24" s="103"/>
      <c r="U24" s="101"/>
      <c r="V24" s="101"/>
      <c r="W24" s="101"/>
      <c r="X24" s="104"/>
      <c r="Y24" s="105"/>
      <c r="Z24" s="105"/>
      <c r="AA24" s="106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5"/>
      <c r="FL24" s="95"/>
      <c r="FM24" s="95"/>
      <c r="FN24" s="95"/>
      <c r="FO24" s="95"/>
      <c r="FP24" s="95"/>
      <c r="FQ24" s="95"/>
      <c r="FR24" s="95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95"/>
      <c r="GH24" s="95"/>
      <c r="GI24" s="95"/>
      <c r="GJ24" s="95"/>
      <c r="GK24" s="95"/>
      <c r="GL24" s="95"/>
      <c r="GM24" s="95"/>
      <c r="GN24" s="95"/>
      <c r="GO24" s="95"/>
      <c r="GP24" s="95"/>
      <c r="GQ24" s="95"/>
      <c r="GR24" s="95"/>
      <c r="GS24" s="95"/>
      <c r="GT24" s="95"/>
      <c r="GU24" s="95"/>
      <c r="GV24" s="95"/>
      <c r="GW24" s="95"/>
      <c r="GX24" s="95"/>
      <c r="GY24" s="95"/>
      <c r="GZ24" s="95"/>
      <c r="HA24" s="95"/>
      <c r="HB24" s="95"/>
      <c r="HC24" s="95"/>
      <c r="HD24" s="95"/>
      <c r="HE24" s="95"/>
      <c r="HF24" s="95"/>
      <c r="HG24" s="95"/>
      <c r="HH24" s="95"/>
      <c r="HI24" s="95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95"/>
      <c r="HU24" s="95"/>
      <c r="HV24" s="95"/>
      <c r="HW24" s="95"/>
      <c r="HX24" s="95"/>
      <c r="HY24" s="95"/>
      <c r="HZ24" s="95"/>
      <c r="IA24" s="95"/>
      <c r="IB24" s="95"/>
      <c r="IC24" s="95"/>
      <c r="ID24" s="95"/>
      <c r="IE24" s="95"/>
      <c r="IF24" s="95"/>
      <c r="IG24" s="95"/>
      <c r="IH24" s="95"/>
      <c r="II24" s="95"/>
      <c r="IJ24" s="95"/>
      <c r="IK24" s="95"/>
    </row>
    <row r="25" spans="1:245" s="108" customFormat="1" ht="18" x14ac:dyDescent="0.25">
      <c r="A25" s="101"/>
      <c r="B25" s="101"/>
      <c r="C25" s="101"/>
      <c r="D25" s="103"/>
      <c r="E25" s="101"/>
      <c r="F25" s="103"/>
      <c r="G25" s="103"/>
      <c r="H25" s="101"/>
      <c r="I25" s="103"/>
      <c r="J25" s="103"/>
      <c r="K25" s="101"/>
      <c r="L25" s="103"/>
      <c r="M25" s="103"/>
      <c r="N25" s="101"/>
      <c r="O25" s="103"/>
      <c r="P25" s="103"/>
      <c r="Q25" s="103"/>
      <c r="R25" s="103"/>
      <c r="S25" s="103"/>
      <c r="T25" s="103"/>
      <c r="U25" s="101"/>
      <c r="V25" s="101"/>
      <c r="W25" s="101"/>
      <c r="X25" s="104"/>
      <c r="Y25" s="105"/>
      <c r="Z25" s="105"/>
      <c r="AA25" s="106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5"/>
      <c r="EL25" s="95"/>
      <c r="EM25" s="95"/>
      <c r="EN25" s="95"/>
      <c r="EO25" s="95"/>
      <c r="EP25" s="95"/>
      <c r="EQ25" s="95"/>
      <c r="ER25" s="95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5"/>
      <c r="FF25" s="95"/>
      <c r="FG25" s="95"/>
      <c r="FH25" s="95"/>
      <c r="FI25" s="95"/>
      <c r="FJ25" s="95"/>
      <c r="FK25" s="95"/>
      <c r="FL25" s="95"/>
      <c r="FM25" s="95"/>
      <c r="FN25" s="95"/>
      <c r="FO25" s="95"/>
      <c r="FP25" s="95"/>
      <c r="FQ25" s="95"/>
      <c r="FR25" s="95"/>
      <c r="FS25" s="95"/>
      <c r="FT25" s="95"/>
      <c r="FU25" s="95"/>
      <c r="FV25" s="95"/>
      <c r="FW25" s="95"/>
      <c r="FX25" s="95"/>
      <c r="FY25" s="95"/>
      <c r="FZ25" s="95"/>
      <c r="GA25" s="95"/>
      <c r="GB25" s="95"/>
      <c r="GC25" s="95"/>
      <c r="GD25" s="95"/>
      <c r="GE25" s="95"/>
      <c r="GF25" s="95"/>
      <c r="GG25" s="95"/>
      <c r="GH25" s="95"/>
      <c r="GI25" s="95"/>
      <c r="GJ25" s="95"/>
      <c r="GK25" s="95"/>
      <c r="GL25" s="95"/>
      <c r="GM25" s="95"/>
      <c r="GN25" s="95"/>
      <c r="GO25" s="95"/>
      <c r="GP25" s="95"/>
      <c r="GQ25" s="95"/>
      <c r="GR25" s="95"/>
      <c r="GS25" s="95"/>
      <c r="GT25" s="95"/>
      <c r="GU25" s="95"/>
      <c r="GV25" s="95"/>
      <c r="GW25" s="95"/>
      <c r="GX25" s="95"/>
      <c r="GY25" s="95"/>
      <c r="GZ25" s="95"/>
      <c r="HA25" s="95"/>
      <c r="HB25" s="95"/>
      <c r="HC25" s="95"/>
      <c r="HD25" s="95"/>
      <c r="HE25" s="95"/>
      <c r="HF25" s="95"/>
      <c r="HG25" s="95"/>
      <c r="HH25" s="95"/>
      <c r="HI25" s="95"/>
      <c r="HJ25" s="95"/>
      <c r="HK25" s="95"/>
      <c r="HL25" s="95"/>
      <c r="HM25" s="95"/>
      <c r="HN25" s="95"/>
      <c r="HO25" s="95"/>
      <c r="HP25" s="95"/>
      <c r="HQ25" s="95"/>
      <c r="HR25" s="95"/>
      <c r="HS25" s="95"/>
      <c r="HT25" s="95"/>
      <c r="HU25" s="95"/>
      <c r="HV25" s="95"/>
      <c r="HW25" s="95"/>
      <c r="HX25" s="95"/>
      <c r="HY25" s="95"/>
      <c r="HZ25" s="95"/>
      <c r="IA25" s="95"/>
      <c r="IB25" s="95"/>
      <c r="IC25" s="95"/>
      <c r="ID25" s="95"/>
      <c r="IE25" s="95"/>
      <c r="IF25" s="95"/>
      <c r="IG25" s="95"/>
      <c r="IH25" s="95"/>
      <c r="II25" s="95"/>
      <c r="IJ25" s="95"/>
      <c r="IK25" s="95"/>
    </row>
    <row r="26" spans="1:245" s="108" customFormat="1" x14ac:dyDescent="0.25">
      <c r="A26" s="746" t="s">
        <v>101</v>
      </c>
      <c r="B26" s="746"/>
      <c r="C26" s="746"/>
      <c r="D26" s="746"/>
      <c r="E26" s="746"/>
      <c r="F26" s="746"/>
      <c r="G26" s="746"/>
      <c r="H26" s="746"/>
      <c r="I26" s="746"/>
      <c r="J26" s="746"/>
      <c r="K26" s="746"/>
      <c r="L26" s="746"/>
      <c r="M26" s="746"/>
      <c r="N26" s="746"/>
      <c r="O26" s="746"/>
      <c r="P26" s="746"/>
      <c r="Q26" s="746"/>
      <c r="R26" s="746"/>
      <c r="S26" s="746"/>
      <c r="T26" s="746"/>
      <c r="U26" s="746"/>
      <c r="V26" s="746"/>
      <c r="W26" s="746"/>
      <c r="X26" s="110"/>
      <c r="Y26" s="111"/>
      <c r="Z26" s="111"/>
      <c r="AA26" s="112"/>
    </row>
    <row r="27" spans="1:245" s="108" customFormat="1" ht="18" x14ac:dyDescent="0.25">
      <c r="A27" s="747" t="s">
        <v>244</v>
      </c>
      <c r="B27" s="747"/>
      <c r="C27" s="747"/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747"/>
      <c r="O27" s="747"/>
      <c r="P27" s="747"/>
      <c r="Q27" s="747"/>
      <c r="R27" s="747"/>
      <c r="S27" s="747"/>
      <c r="T27" s="747"/>
      <c r="U27" s="747"/>
      <c r="V27" s="747"/>
      <c r="W27" s="747"/>
    </row>
    <row r="28" spans="1:245" s="108" customFormat="1" ht="18" x14ac:dyDescent="0.25">
      <c r="A28" s="747" t="s">
        <v>444</v>
      </c>
      <c r="B28" s="747"/>
      <c r="C28" s="747"/>
      <c r="D28" s="747"/>
      <c r="E28" s="747"/>
      <c r="F28" s="747"/>
      <c r="G28" s="747"/>
      <c r="H28" s="747"/>
      <c r="I28" s="747"/>
      <c r="J28" s="747"/>
      <c r="K28" s="747"/>
      <c r="L28" s="747"/>
      <c r="M28" s="747"/>
      <c r="N28" s="747"/>
      <c r="O28" s="747"/>
      <c r="P28" s="747"/>
      <c r="Q28" s="747"/>
      <c r="R28" s="747"/>
      <c r="S28" s="747"/>
      <c r="T28" s="747"/>
      <c r="U28" s="747"/>
      <c r="V28" s="747"/>
      <c r="W28" s="747"/>
    </row>
    <row r="29" spans="1:245" s="108" customFormat="1" ht="18" x14ac:dyDescent="0.25">
      <c r="A29" s="747"/>
      <c r="B29" s="747"/>
      <c r="C29" s="747"/>
      <c r="D29" s="747"/>
      <c r="E29" s="747"/>
      <c r="F29" s="747"/>
      <c r="G29" s="747"/>
      <c r="H29" s="747"/>
      <c r="I29" s="747"/>
      <c r="J29" s="747"/>
      <c r="K29" s="747"/>
      <c r="L29" s="747"/>
      <c r="M29" s="747"/>
      <c r="N29" s="747"/>
      <c r="O29" s="747"/>
      <c r="P29" s="747"/>
      <c r="Q29" s="747"/>
      <c r="R29" s="747"/>
      <c r="S29" s="747"/>
      <c r="T29" s="747"/>
      <c r="U29" s="747"/>
      <c r="V29" s="747"/>
      <c r="W29" s="747"/>
    </row>
    <row r="30" spans="1:245" s="108" customFormat="1" ht="18" x14ac:dyDescent="0.25">
      <c r="A30" s="747"/>
      <c r="B30" s="747"/>
      <c r="C30" s="747"/>
      <c r="D30" s="747"/>
      <c r="E30" s="747"/>
      <c r="F30" s="747"/>
      <c r="G30" s="747"/>
      <c r="H30" s="747"/>
      <c r="I30" s="747"/>
      <c r="J30" s="747"/>
      <c r="K30" s="747"/>
      <c r="L30" s="747"/>
      <c r="M30" s="747"/>
      <c r="N30" s="747"/>
      <c r="O30" s="747"/>
      <c r="P30" s="747"/>
      <c r="Q30" s="747"/>
      <c r="R30" s="747"/>
      <c r="S30" s="747"/>
      <c r="T30" s="747"/>
      <c r="U30" s="747"/>
      <c r="V30" s="747"/>
      <c r="W30" s="747"/>
    </row>
    <row r="31" spans="1:245" s="108" customFormat="1" ht="18" x14ac:dyDescent="0.25">
      <c r="A31" s="748" t="s">
        <v>242</v>
      </c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748"/>
      <c r="X31" s="110"/>
    </row>
    <row r="32" spans="1:245" s="108" customFormat="1" ht="18" x14ac:dyDescent="0.25">
      <c r="A32" s="748" t="s">
        <v>445</v>
      </c>
      <c r="B32" s="748"/>
      <c r="C32" s="748"/>
      <c r="D32" s="748"/>
      <c r="E32" s="748"/>
      <c r="F32" s="748"/>
      <c r="G32" s="748"/>
      <c r="H32" s="748"/>
      <c r="I32" s="748"/>
      <c r="J32" s="748"/>
      <c r="K32" s="748"/>
      <c r="L32" s="748"/>
      <c r="M32" s="748"/>
      <c r="N32" s="748"/>
      <c r="O32" s="748"/>
      <c r="P32" s="748"/>
      <c r="Q32" s="748"/>
      <c r="R32" s="748"/>
      <c r="S32" s="748"/>
      <c r="T32" s="748"/>
      <c r="U32" s="748"/>
      <c r="V32" s="748"/>
      <c r="W32" s="748"/>
      <c r="X32" s="110"/>
    </row>
    <row r="33" spans="1:245" s="108" customFormat="1" ht="18" x14ac:dyDescent="0.25">
      <c r="A33" s="748"/>
      <c r="B33" s="748"/>
      <c r="C33" s="748"/>
      <c r="D33" s="748"/>
      <c r="E33" s="748"/>
      <c r="F33" s="748"/>
      <c r="G33" s="748"/>
      <c r="H33" s="748"/>
      <c r="I33" s="748"/>
      <c r="J33" s="748"/>
      <c r="K33" s="748"/>
      <c r="L33" s="748"/>
      <c r="M33" s="748"/>
      <c r="N33" s="748"/>
      <c r="O33" s="748"/>
      <c r="P33" s="748"/>
      <c r="Q33" s="748"/>
      <c r="R33" s="748"/>
      <c r="S33" s="748"/>
      <c r="T33" s="748"/>
      <c r="U33" s="748"/>
      <c r="V33" s="748"/>
      <c r="W33" s="748"/>
      <c r="X33" s="110"/>
    </row>
    <row r="34" spans="1:245" s="108" customFormat="1" ht="18" x14ac:dyDescent="0.25">
      <c r="A34" s="748"/>
      <c r="B34" s="748"/>
      <c r="C34" s="748"/>
      <c r="D34" s="748"/>
      <c r="E34" s="748"/>
      <c r="F34" s="748"/>
      <c r="G34" s="748"/>
      <c r="H34" s="748"/>
      <c r="I34" s="748"/>
      <c r="J34" s="748"/>
      <c r="K34" s="748"/>
      <c r="L34" s="748"/>
      <c r="M34" s="748"/>
      <c r="N34" s="748"/>
      <c r="O34" s="748"/>
      <c r="P34" s="748"/>
      <c r="Q34" s="748"/>
      <c r="R34" s="748"/>
      <c r="S34" s="748"/>
      <c r="T34" s="748"/>
      <c r="U34" s="748"/>
      <c r="V34" s="748"/>
      <c r="W34" s="748"/>
      <c r="X34" s="110"/>
    </row>
    <row r="35" spans="1:245" s="108" customFormat="1" ht="18" x14ac:dyDescent="0.25">
      <c r="A35" s="748" t="s">
        <v>449</v>
      </c>
      <c r="B35" s="748"/>
      <c r="C35" s="748"/>
      <c r="D35" s="748"/>
      <c r="E35" s="748"/>
      <c r="F35" s="748"/>
      <c r="G35" s="748"/>
      <c r="H35" s="748"/>
      <c r="I35" s="748"/>
      <c r="J35" s="748"/>
      <c r="K35" s="748"/>
      <c r="L35" s="748"/>
      <c r="M35" s="748"/>
      <c r="N35" s="748"/>
      <c r="O35" s="748"/>
      <c r="P35" s="748"/>
      <c r="Q35" s="748"/>
      <c r="R35" s="748"/>
      <c r="S35" s="748"/>
      <c r="T35" s="748"/>
      <c r="U35" s="748"/>
      <c r="V35" s="748"/>
      <c r="W35" s="748"/>
      <c r="X35" s="110"/>
    </row>
    <row r="36" spans="1:245" x14ac:dyDescent="0.3">
      <c r="A36" s="748" t="s">
        <v>443</v>
      </c>
      <c r="B36" s="748"/>
      <c r="C36" s="748"/>
      <c r="D36" s="748"/>
      <c r="E36" s="748"/>
      <c r="F36" s="748"/>
      <c r="G36" s="748"/>
      <c r="H36" s="748"/>
      <c r="I36" s="748"/>
      <c r="J36" s="748"/>
      <c r="K36" s="748"/>
      <c r="L36" s="748"/>
      <c r="M36" s="748"/>
      <c r="N36" s="748"/>
      <c r="O36" s="748"/>
      <c r="P36" s="748"/>
      <c r="Q36" s="748"/>
      <c r="R36" s="748"/>
      <c r="S36" s="748"/>
      <c r="T36" s="748"/>
      <c r="U36" s="748"/>
      <c r="V36" s="748"/>
      <c r="W36" s="748"/>
      <c r="X36" s="110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8"/>
      <c r="EL36" s="108"/>
      <c r="EM36" s="108"/>
      <c r="EN36" s="108"/>
      <c r="EO36" s="108"/>
      <c r="EP36" s="108"/>
      <c r="EQ36" s="108"/>
      <c r="ER36" s="108"/>
      <c r="ES36" s="108"/>
      <c r="ET36" s="108"/>
      <c r="EU36" s="108"/>
      <c r="EV36" s="108"/>
      <c r="EW36" s="108"/>
      <c r="EX36" s="108"/>
      <c r="EY36" s="108"/>
      <c r="EZ36" s="108"/>
      <c r="FA36" s="108"/>
      <c r="FB36" s="108"/>
      <c r="FC36" s="108"/>
      <c r="FD36" s="108"/>
      <c r="FE36" s="108"/>
      <c r="FF36" s="108"/>
      <c r="FG36" s="108"/>
      <c r="FH36" s="108"/>
      <c r="FI36" s="108"/>
      <c r="FJ36" s="108"/>
      <c r="FK36" s="108"/>
      <c r="FL36" s="108"/>
      <c r="FM36" s="108"/>
      <c r="FN36" s="108"/>
      <c r="FO36" s="108"/>
      <c r="FP36" s="108"/>
      <c r="FQ36" s="108"/>
      <c r="FR36" s="108"/>
      <c r="FS36" s="108"/>
      <c r="FT36" s="108"/>
      <c r="FU36" s="108"/>
      <c r="FV36" s="108"/>
      <c r="FW36" s="108"/>
      <c r="FX36" s="108"/>
      <c r="FY36" s="108"/>
      <c r="FZ36" s="108"/>
      <c r="GA36" s="108"/>
      <c r="GB36" s="108"/>
      <c r="GC36" s="108"/>
      <c r="GD36" s="108"/>
      <c r="GE36" s="108"/>
      <c r="GF36" s="108"/>
      <c r="GG36" s="108"/>
      <c r="GH36" s="108"/>
      <c r="GI36" s="108"/>
      <c r="GJ36" s="108"/>
      <c r="GK36" s="108"/>
      <c r="GL36" s="108"/>
      <c r="GM36" s="108"/>
      <c r="GN36" s="108"/>
      <c r="GO36" s="108"/>
      <c r="GP36" s="108"/>
      <c r="GQ36" s="108"/>
      <c r="GR36" s="108"/>
      <c r="GS36" s="108"/>
      <c r="GT36" s="108"/>
      <c r="GU36" s="108"/>
      <c r="GV36" s="108"/>
      <c r="GW36" s="108"/>
      <c r="GX36" s="108"/>
      <c r="GY36" s="108"/>
      <c r="GZ36" s="108"/>
      <c r="HA36" s="108"/>
      <c r="HB36" s="108"/>
      <c r="HC36" s="108"/>
      <c r="HD36" s="108"/>
      <c r="HE36" s="108"/>
      <c r="HF36" s="108"/>
      <c r="HG36" s="108"/>
      <c r="HH36" s="108"/>
      <c r="HI36" s="108"/>
      <c r="HJ36" s="108"/>
      <c r="HK36" s="108"/>
      <c r="HL36" s="108"/>
      <c r="HM36" s="108"/>
      <c r="HN36" s="108"/>
      <c r="HO36" s="108"/>
      <c r="HP36" s="108"/>
      <c r="HQ36" s="108"/>
      <c r="HR36" s="108"/>
      <c r="HS36" s="108"/>
      <c r="HT36" s="108"/>
      <c r="HU36" s="108"/>
      <c r="HV36" s="108"/>
      <c r="HW36" s="108"/>
      <c r="HX36" s="108"/>
      <c r="HY36" s="108"/>
      <c r="HZ36" s="108"/>
      <c r="IA36" s="108"/>
      <c r="IB36" s="108"/>
      <c r="IC36" s="108"/>
      <c r="ID36" s="108"/>
      <c r="IE36" s="108"/>
      <c r="IF36" s="108"/>
      <c r="IG36" s="108"/>
      <c r="IH36" s="108"/>
      <c r="II36" s="108"/>
      <c r="IJ36" s="108"/>
      <c r="IK36" s="108"/>
    </row>
    <row r="37" spans="1:245" x14ac:dyDescent="0.3">
      <c r="A37" s="748" t="s">
        <v>446</v>
      </c>
      <c r="B37" s="748"/>
      <c r="C37" s="748"/>
      <c r="D37" s="748"/>
      <c r="E37" s="748"/>
      <c r="F37" s="748"/>
      <c r="G37" s="748"/>
      <c r="H37" s="748"/>
      <c r="I37" s="748"/>
      <c r="J37" s="748"/>
      <c r="K37" s="748"/>
      <c r="L37" s="748"/>
      <c r="M37" s="748"/>
      <c r="N37" s="748"/>
      <c r="O37" s="748"/>
      <c r="P37" s="748"/>
      <c r="Q37" s="748"/>
      <c r="R37" s="748"/>
      <c r="S37" s="748"/>
      <c r="T37" s="748"/>
      <c r="U37" s="748"/>
      <c r="V37" s="748"/>
      <c r="W37" s="748"/>
      <c r="X37" s="110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8"/>
      <c r="EL37" s="108"/>
      <c r="EM37" s="108"/>
      <c r="EN37" s="108"/>
      <c r="EO37" s="108"/>
      <c r="EP37" s="108"/>
      <c r="EQ37" s="108"/>
      <c r="ER37" s="108"/>
      <c r="ES37" s="108"/>
      <c r="ET37" s="108"/>
      <c r="EU37" s="108"/>
      <c r="EV37" s="108"/>
      <c r="EW37" s="108"/>
      <c r="EX37" s="108"/>
      <c r="EY37" s="108"/>
      <c r="EZ37" s="108"/>
      <c r="FA37" s="108"/>
      <c r="FB37" s="108"/>
      <c r="FC37" s="108"/>
      <c r="FD37" s="108"/>
      <c r="FE37" s="108"/>
      <c r="FF37" s="108"/>
      <c r="FG37" s="108"/>
      <c r="FH37" s="108"/>
      <c r="FI37" s="108"/>
      <c r="FJ37" s="108"/>
      <c r="FK37" s="108"/>
      <c r="FL37" s="108"/>
      <c r="FM37" s="108"/>
      <c r="FN37" s="108"/>
      <c r="FO37" s="108"/>
      <c r="FP37" s="108"/>
      <c r="FQ37" s="108"/>
      <c r="FR37" s="108"/>
      <c r="FS37" s="108"/>
      <c r="FT37" s="108"/>
      <c r="FU37" s="108"/>
      <c r="FV37" s="108"/>
      <c r="FW37" s="108"/>
      <c r="FX37" s="108"/>
      <c r="FY37" s="108"/>
      <c r="FZ37" s="108"/>
      <c r="GA37" s="108"/>
      <c r="GB37" s="108"/>
      <c r="GC37" s="108"/>
      <c r="GD37" s="108"/>
      <c r="GE37" s="108"/>
      <c r="GF37" s="108"/>
      <c r="GG37" s="108"/>
      <c r="GH37" s="108"/>
      <c r="GI37" s="108"/>
      <c r="GJ37" s="108"/>
      <c r="GK37" s="108"/>
      <c r="GL37" s="108"/>
      <c r="GM37" s="108"/>
      <c r="GN37" s="108"/>
      <c r="GO37" s="108"/>
      <c r="GP37" s="108"/>
      <c r="GQ37" s="108"/>
      <c r="GR37" s="108"/>
      <c r="GS37" s="108"/>
      <c r="GT37" s="108"/>
      <c r="GU37" s="108"/>
      <c r="GV37" s="108"/>
      <c r="GW37" s="108"/>
      <c r="GX37" s="108"/>
      <c r="GY37" s="108"/>
      <c r="GZ37" s="108"/>
      <c r="HA37" s="108"/>
      <c r="HB37" s="108"/>
      <c r="HC37" s="108"/>
      <c r="HD37" s="108"/>
      <c r="HE37" s="108"/>
      <c r="HF37" s="108"/>
      <c r="HG37" s="108"/>
      <c r="HH37" s="108"/>
      <c r="HI37" s="108"/>
      <c r="HJ37" s="108"/>
      <c r="HK37" s="108"/>
      <c r="HL37" s="108"/>
      <c r="HM37" s="108"/>
      <c r="HN37" s="108"/>
      <c r="HO37" s="108"/>
      <c r="HP37" s="108"/>
      <c r="HQ37" s="108"/>
      <c r="HR37" s="108"/>
      <c r="HS37" s="108"/>
      <c r="HT37" s="108"/>
      <c r="HU37" s="108"/>
      <c r="HV37" s="108"/>
      <c r="HW37" s="108"/>
      <c r="HX37" s="108"/>
      <c r="HY37" s="108"/>
      <c r="HZ37" s="108"/>
      <c r="IA37" s="108"/>
      <c r="IB37" s="108"/>
      <c r="IC37" s="108"/>
      <c r="ID37" s="108"/>
      <c r="IE37" s="108"/>
      <c r="IF37" s="108"/>
      <c r="IG37" s="108"/>
      <c r="IH37" s="108"/>
      <c r="II37" s="108"/>
      <c r="IJ37" s="108"/>
      <c r="IK37" s="108"/>
    </row>
    <row r="38" spans="1:245" x14ac:dyDescent="0.3">
      <c r="A38" s="749"/>
      <c r="B38" s="749"/>
      <c r="C38" s="749"/>
      <c r="D38" s="749"/>
      <c r="E38" s="749"/>
      <c r="F38" s="749"/>
      <c r="G38" s="749"/>
      <c r="H38" s="749"/>
      <c r="I38" s="749"/>
      <c r="J38" s="749"/>
      <c r="K38" s="749"/>
      <c r="L38" s="749"/>
      <c r="M38" s="749"/>
      <c r="N38" s="749"/>
      <c r="O38" s="749"/>
      <c r="P38" s="749"/>
      <c r="Q38" s="749"/>
      <c r="R38" s="749"/>
      <c r="S38" s="749"/>
      <c r="T38" s="749"/>
      <c r="U38" s="749"/>
      <c r="V38" s="749"/>
      <c r="W38" s="749"/>
    </row>
    <row r="39" spans="1:245" x14ac:dyDescent="0.3">
      <c r="A39" s="113" t="s">
        <v>442</v>
      </c>
      <c r="B39" s="113"/>
      <c r="C39" s="75" t="s">
        <v>438</v>
      </c>
      <c r="P39" s="117"/>
      <c r="Q39" s="117"/>
    </row>
    <row r="40" spans="1:245" x14ac:dyDescent="0.3">
      <c r="P40" s="117"/>
      <c r="Q40" s="117"/>
    </row>
    <row r="41" spans="1:245" x14ac:dyDescent="0.3">
      <c r="P41" s="117"/>
      <c r="Q41" s="117"/>
    </row>
    <row r="42" spans="1:245" x14ac:dyDescent="0.3">
      <c r="P42" s="117"/>
      <c r="Q42" s="117"/>
    </row>
    <row r="43" spans="1:245" x14ac:dyDescent="0.3">
      <c r="P43" s="117"/>
      <c r="Q43" s="117"/>
    </row>
    <row r="44" spans="1:245" x14ac:dyDescent="0.3">
      <c r="P44" s="117"/>
      <c r="Q44" s="117"/>
    </row>
    <row r="45" spans="1:245" x14ac:dyDescent="0.3">
      <c r="P45" s="117"/>
      <c r="Q45" s="117"/>
    </row>
    <row r="46" spans="1:245" x14ac:dyDescent="0.3">
      <c r="P46" s="117"/>
      <c r="Q46" s="117"/>
    </row>
    <row r="47" spans="1:245" x14ac:dyDescent="0.3">
      <c r="P47" s="117"/>
      <c r="Q47" s="117"/>
    </row>
    <row r="48" spans="1:245" x14ac:dyDescent="0.3">
      <c r="P48" s="117"/>
      <c r="Q48" s="117"/>
    </row>
    <row r="49" spans="16:17" x14ac:dyDescent="0.3">
      <c r="P49" s="117"/>
      <c r="Q49" s="117"/>
    </row>
    <row r="50" spans="16:17" x14ac:dyDescent="0.3">
      <c r="P50" s="117"/>
      <c r="Q50" s="117"/>
    </row>
    <row r="51" spans="16:17" x14ac:dyDescent="0.3">
      <c r="P51" s="117"/>
      <c r="Q51" s="117"/>
    </row>
    <row r="52" spans="16:17" x14ac:dyDescent="0.3">
      <c r="P52" s="117"/>
      <c r="Q52" s="117"/>
    </row>
    <row r="53" spans="16:17" x14ac:dyDescent="0.3">
      <c r="P53" s="117"/>
      <c r="Q53" s="117"/>
    </row>
    <row r="54" spans="16:17" x14ac:dyDescent="0.3">
      <c r="P54" s="117"/>
      <c r="Q54" s="117"/>
    </row>
  </sheetData>
  <mergeCells count="33">
    <mergeCell ref="U15:V15"/>
    <mergeCell ref="B18:C18"/>
    <mergeCell ref="A26:W26"/>
    <mergeCell ref="A27:W27"/>
    <mergeCell ref="A28:W28"/>
    <mergeCell ref="A29:W29"/>
    <mergeCell ref="A30:W30"/>
    <mergeCell ref="A37:W37"/>
    <mergeCell ref="A38:W38"/>
    <mergeCell ref="A31:W31"/>
    <mergeCell ref="A32:W32"/>
    <mergeCell ref="A33:W33"/>
    <mergeCell ref="A34:W34"/>
    <mergeCell ref="A35:W35"/>
    <mergeCell ref="A36:W36"/>
    <mergeCell ref="A6:I6"/>
    <mergeCell ref="A8:C8"/>
    <mergeCell ref="D8:F8"/>
    <mergeCell ref="G8:I8"/>
    <mergeCell ref="A11:C11"/>
    <mergeCell ref="D11:F11"/>
    <mergeCell ref="G11:I11"/>
    <mergeCell ref="A12:A13"/>
    <mergeCell ref="C12:C13"/>
    <mergeCell ref="B12:B13"/>
    <mergeCell ref="D13:I13"/>
    <mergeCell ref="A15:A16"/>
    <mergeCell ref="B15:B16"/>
    <mergeCell ref="C15:C16"/>
    <mergeCell ref="D16:I16"/>
    <mergeCell ref="A14:C14"/>
    <mergeCell ref="D14:F14"/>
    <mergeCell ref="G14:I14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78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IK48"/>
  <sheetViews>
    <sheetView view="pageBreakPreview" topLeftCell="A9" zoomScale="110" zoomScaleNormal="100" zoomScalePageLayoutView="110" workbookViewId="0">
      <selection activeCell="B29" sqref="B29:W29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 customWidth="1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7" width="8.7109375" style="76" customWidth="1"/>
    <col min="18" max="18" width="8.7109375" style="74" customWidth="1"/>
    <col min="19" max="19" width="8.85546875" style="76" customWidth="1"/>
    <col min="20" max="20" width="8.85546875" style="74" customWidth="1"/>
    <col min="21" max="21" width="5.28515625" style="73" customWidth="1"/>
    <col min="22" max="22" width="13.7109375" style="73" customWidth="1"/>
    <col min="23" max="23" width="10" style="73" customWidth="1"/>
    <col min="24" max="24" width="7" style="73" customWidth="1"/>
    <col min="25" max="242" width="9.140625" style="77" customWidth="1"/>
    <col min="243" max="243" width="2.7109375" style="77" customWidth="1"/>
    <col min="244" max="244" width="17.5703125" style="77" customWidth="1"/>
    <col min="245" max="245" width="11.5703125" style="77" hidden="1" customWidth="1"/>
    <col min="246" max="16384" width="1.7109375" style="77"/>
  </cols>
  <sheetData>
    <row r="1" spans="1:245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5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5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5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5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5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5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5" s="122" customFormat="1" ht="15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245" s="79" customFormat="1" ht="36" x14ac:dyDescent="0.35">
      <c r="A9" s="741" t="s">
        <v>186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41"/>
      <c r="X9" s="78"/>
    </row>
    <row r="10" spans="1:245" s="79" customFormat="1" ht="21" x14ac:dyDescent="0.35">
      <c r="A10" s="78"/>
      <c r="B10" s="78"/>
      <c r="C10" s="78"/>
      <c r="D10" s="80"/>
      <c r="E10" s="78"/>
      <c r="F10" s="81"/>
      <c r="G10" s="80"/>
      <c r="H10" s="78"/>
      <c r="I10" s="81"/>
      <c r="J10" s="82"/>
      <c r="K10" s="78"/>
      <c r="L10" s="81"/>
      <c r="M10" s="82"/>
      <c r="N10" s="78"/>
      <c r="O10" s="81"/>
      <c r="P10" s="83"/>
      <c r="Q10" s="80"/>
      <c r="R10" s="80"/>
      <c r="S10" s="82"/>
      <c r="T10" s="80"/>
      <c r="U10" s="78"/>
      <c r="V10" s="78"/>
      <c r="W10" s="78"/>
      <c r="X10" s="78"/>
    </row>
    <row r="11" spans="1:245" s="248" customFormat="1" ht="21" x14ac:dyDescent="0.35">
      <c r="A11" s="330"/>
      <c r="B11" s="334" t="s">
        <v>92</v>
      </c>
      <c r="C11" s="335" t="s">
        <v>93</v>
      </c>
      <c r="D11" s="824" t="s">
        <v>24</v>
      </c>
      <c r="E11" s="825"/>
      <c r="F11" s="826"/>
      <c r="G11" s="824" t="s">
        <v>23</v>
      </c>
      <c r="H11" s="825"/>
      <c r="I11" s="826"/>
      <c r="J11" s="824" t="s">
        <v>477</v>
      </c>
      <c r="K11" s="825"/>
      <c r="L11" s="826"/>
      <c r="M11" s="824" t="s">
        <v>20</v>
      </c>
      <c r="N11" s="825"/>
      <c r="O11" s="826"/>
      <c r="P11" s="336" t="s">
        <v>94</v>
      </c>
      <c r="Q11" s="336" t="s">
        <v>176</v>
      </c>
      <c r="R11" s="337" t="s">
        <v>95</v>
      </c>
      <c r="S11" s="821" t="s">
        <v>96</v>
      </c>
      <c r="T11" s="822"/>
      <c r="U11" s="823" t="s">
        <v>97</v>
      </c>
      <c r="V11" s="823"/>
      <c r="W11" s="338" t="s">
        <v>12</v>
      </c>
      <c r="X11" s="250"/>
      <c r="Y11" s="331"/>
      <c r="Z11" s="331"/>
      <c r="AA11" s="331"/>
    </row>
    <row r="12" spans="1:245" s="249" customFormat="1" ht="21" x14ac:dyDescent="0.35">
      <c r="A12" s="332">
        <v>1</v>
      </c>
      <c r="B12" s="473" t="s">
        <v>486</v>
      </c>
      <c r="C12" s="252">
        <v>777644380</v>
      </c>
      <c r="D12" s="341"/>
      <c r="E12" s="342"/>
      <c r="F12" s="343"/>
      <c r="G12" s="344">
        <v>5</v>
      </c>
      <c r="H12" s="339" t="s">
        <v>98</v>
      </c>
      <c r="I12" s="345">
        <v>3</v>
      </c>
      <c r="J12" s="344">
        <v>3</v>
      </c>
      <c r="K12" s="339" t="s">
        <v>98</v>
      </c>
      <c r="L12" s="345">
        <v>5</v>
      </c>
      <c r="M12" s="344">
        <v>3</v>
      </c>
      <c r="N12" s="339" t="s">
        <v>98</v>
      </c>
      <c r="O12" s="345">
        <v>11</v>
      </c>
      <c r="P12" s="253">
        <f>IF(G12&gt;I12,1,0)+IF(J12&gt;L12,1,0)+IF(M12&gt;O12,1,0)</f>
        <v>1</v>
      </c>
      <c r="Q12" s="253">
        <f>IF(G12=I12,1,0)+IF(J12=L12,1,0)+IF(M12=O12,1,0)</f>
        <v>0</v>
      </c>
      <c r="R12" s="255">
        <f>IF(G12&lt;I12,1,0)+IF(J12&lt;L12,1,0)+IF(M12&lt;O12,1,0)</f>
        <v>2</v>
      </c>
      <c r="S12" s="255">
        <f>G12+J12+M12</f>
        <v>11</v>
      </c>
      <c r="T12" s="255">
        <f>I12+L12+O12</f>
        <v>19</v>
      </c>
      <c r="U12" s="744">
        <f>P12*3+Q12*1</f>
        <v>3</v>
      </c>
      <c r="V12" s="744"/>
      <c r="W12" s="323">
        <f>1+IF(U12&lt;U13,1,0)+IF(U12&lt;U14,1,0)+IF(U12&lt;U15,1,0)</f>
        <v>3</v>
      </c>
      <c r="X12" s="248"/>
      <c r="Y12" s="331"/>
      <c r="Z12" s="331"/>
      <c r="AA12" s="333"/>
    </row>
    <row r="13" spans="1:245" s="249" customFormat="1" ht="21" x14ac:dyDescent="0.35">
      <c r="A13" s="332">
        <v>2</v>
      </c>
      <c r="B13" s="473" t="s">
        <v>526</v>
      </c>
      <c r="C13" s="252">
        <v>602693433</v>
      </c>
      <c r="D13" s="344">
        <f>I12</f>
        <v>3</v>
      </c>
      <c r="E13" s="340" t="s">
        <v>98</v>
      </c>
      <c r="F13" s="345">
        <f>G12</f>
        <v>5</v>
      </c>
      <c r="G13" s="341"/>
      <c r="H13" s="342"/>
      <c r="I13" s="343"/>
      <c r="J13" s="344">
        <v>3</v>
      </c>
      <c r="K13" s="339" t="s">
        <v>98</v>
      </c>
      <c r="L13" s="345">
        <v>4</v>
      </c>
      <c r="M13" s="344">
        <v>0</v>
      </c>
      <c r="N13" s="339" t="s">
        <v>98</v>
      </c>
      <c r="O13" s="345">
        <v>9</v>
      </c>
      <c r="P13" s="253">
        <f>IF(D13&gt;F13,1,0)+IF(J13&gt;L13,1,0)+IF(M13&gt;O13,1,0)</f>
        <v>0</v>
      </c>
      <c r="Q13" s="253">
        <f>IF(D13=F13,1,0)+IF(J13=L13,1,0)+IF(M13=O13,1,0)</f>
        <v>0</v>
      </c>
      <c r="R13" s="255">
        <f>IF(D13&lt;F13,1,0)+IF(J13&lt;L13,1,0)+IF(M13&lt;O13,1,0)</f>
        <v>3</v>
      </c>
      <c r="S13" s="255">
        <f>D13+J13+M13</f>
        <v>6</v>
      </c>
      <c r="T13" s="255">
        <f>F13+L13+O13</f>
        <v>18</v>
      </c>
      <c r="U13" s="744">
        <f t="shared" ref="U13:U15" si="0">P13*3+Q13*1</f>
        <v>0</v>
      </c>
      <c r="V13" s="744"/>
      <c r="W13" s="323">
        <f>1+IF(U13&lt;U12,1,0)+IF(U13&lt;U14,1,0)+IF(U13&lt;U15,1,0)</f>
        <v>4</v>
      </c>
      <c r="X13" s="248"/>
      <c r="Y13" s="331"/>
      <c r="Z13" s="331"/>
      <c r="AA13" s="333"/>
    </row>
    <row r="14" spans="1:245" s="249" customFormat="1" ht="21" x14ac:dyDescent="0.35">
      <c r="A14" s="332">
        <v>3</v>
      </c>
      <c r="B14" s="473" t="s">
        <v>525</v>
      </c>
      <c r="C14" s="252">
        <v>602235700</v>
      </c>
      <c r="D14" s="344">
        <f>L12</f>
        <v>5</v>
      </c>
      <c r="E14" s="340" t="s">
        <v>98</v>
      </c>
      <c r="F14" s="345">
        <f>J12</f>
        <v>3</v>
      </c>
      <c r="G14" s="344">
        <f>L13</f>
        <v>4</v>
      </c>
      <c r="H14" s="340" t="s">
        <v>98</v>
      </c>
      <c r="I14" s="345">
        <f>J13</f>
        <v>3</v>
      </c>
      <c r="J14" s="341"/>
      <c r="K14" s="342"/>
      <c r="L14" s="343"/>
      <c r="M14" s="344">
        <v>2</v>
      </c>
      <c r="N14" s="339" t="s">
        <v>98</v>
      </c>
      <c r="O14" s="345">
        <v>5</v>
      </c>
      <c r="P14" s="253">
        <f>IF(D14&gt;F14,1,0)+IF(G14&gt;I14,1,0)+IF(M14&gt;O14,1,0)</f>
        <v>2</v>
      </c>
      <c r="Q14" s="253">
        <f>IF(D14=F14,1,0)+IF(G14=I14,1,0)+IF(M14=O14,1,0)</f>
        <v>0</v>
      </c>
      <c r="R14" s="255">
        <f>IF(D14&lt;F14,1,0)+IF(G14&lt;I14,1,0)+IF(M14&lt;O14,1,0)</f>
        <v>1</v>
      </c>
      <c r="S14" s="255">
        <f>D14+G14+M14</f>
        <v>11</v>
      </c>
      <c r="T14" s="255">
        <f>F14+I14+O14</f>
        <v>11</v>
      </c>
      <c r="U14" s="744">
        <f t="shared" si="0"/>
        <v>6</v>
      </c>
      <c r="V14" s="744"/>
      <c r="W14" s="323">
        <f>1+IF(U14&lt;U12,1,0)+IF(U14&lt;U13,1,0)+IF(U14&lt;U15,1,0)</f>
        <v>2</v>
      </c>
      <c r="X14" s="248"/>
      <c r="Y14" s="331"/>
      <c r="Z14" s="331"/>
      <c r="AA14" s="333"/>
    </row>
    <row r="15" spans="1:245" s="249" customFormat="1" ht="21" x14ac:dyDescent="0.35">
      <c r="A15" s="332">
        <v>4</v>
      </c>
      <c r="B15" s="473" t="s">
        <v>402</v>
      </c>
      <c r="C15" s="252">
        <v>737215132</v>
      </c>
      <c r="D15" s="344">
        <f>O12</f>
        <v>11</v>
      </c>
      <c r="E15" s="340" t="s">
        <v>98</v>
      </c>
      <c r="F15" s="345">
        <f>M12</f>
        <v>3</v>
      </c>
      <c r="G15" s="344">
        <f>O13</f>
        <v>9</v>
      </c>
      <c r="H15" s="340" t="s">
        <v>98</v>
      </c>
      <c r="I15" s="345">
        <f>M13</f>
        <v>0</v>
      </c>
      <c r="J15" s="344">
        <f>O14</f>
        <v>5</v>
      </c>
      <c r="K15" s="340" t="s">
        <v>98</v>
      </c>
      <c r="L15" s="345">
        <f>M14</f>
        <v>2</v>
      </c>
      <c r="M15" s="341"/>
      <c r="N15" s="342"/>
      <c r="O15" s="343"/>
      <c r="P15" s="253">
        <f>IF(D15&gt;F15,1,0)+IF(G15&gt;I15,1,0)+IF(J15&gt;L15,1,0)</f>
        <v>3</v>
      </c>
      <c r="Q15" s="253">
        <f>IF(D15=F15,1,0)+IF(G15=I15,1,0)+IF(J15=L15,1,0)</f>
        <v>0</v>
      </c>
      <c r="R15" s="255">
        <f>IF(D15&lt;F15,1,0)+IF(G15&lt;I15,1,0)+IF(J15&lt;L15,1,0)</f>
        <v>0</v>
      </c>
      <c r="S15" s="255">
        <f>D15+G15+J15</f>
        <v>25</v>
      </c>
      <c r="T15" s="255">
        <f>F15+I15+L15</f>
        <v>5</v>
      </c>
      <c r="U15" s="744">
        <f t="shared" si="0"/>
        <v>9</v>
      </c>
      <c r="V15" s="744"/>
      <c r="W15" s="323">
        <f>1+IF(U15&lt;U12,1,0)+IF(U15&lt;U13,1,0)+IF(U15&lt;U14,1,0)</f>
        <v>1</v>
      </c>
      <c r="X15" s="248"/>
      <c r="Y15" s="331"/>
      <c r="Z15" s="331"/>
      <c r="AA15" s="333"/>
    </row>
    <row r="16" spans="1:245" s="95" customFormat="1" x14ac:dyDescent="0.3">
      <c r="A16" s="96"/>
      <c r="B16" s="96"/>
      <c r="C16" s="96"/>
      <c r="D16" s="97"/>
      <c r="E16" s="96"/>
      <c r="F16" s="97"/>
      <c r="G16" s="97"/>
      <c r="H16" s="96"/>
      <c r="I16" s="97"/>
      <c r="J16" s="97"/>
      <c r="K16" s="96"/>
      <c r="L16" s="97"/>
      <c r="M16" s="97"/>
      <c r="N16" s="96"/>
      <c r="O16" s="97"/>
      <c r="P16" s="98"/>
      <c r="Q16" s="97"/>
      <c r="R16" s="97"/>
      <c r="S16" s="98"/>
      <c r="T16" s="97"/>
      <c r="U16" s="745"/>
      <c r="V16" s="745"/>
      <c r="W16" s="96"/>
      <c r="X16" s="73"/>
      <c r="Y16" s="99"/>
      <c r="Z16" s="99"/>
      <c r="AA16" s="100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</row>
    <row r="17" spans="1:245" s="95" customFormat="1" ht="15.75" x14ac:dyDescent="0.25">
      <c r="A17" s="101"/>
      <c r="B17" s="102" t="s">
        <v>99</v>
      </c>
      <c r="C17" s="101"/>
      <c r="D17" s="103"/>
      <c r="E17" s="101"/>
      <c r="F17" s="103"/>
      <c r="G17" s="103"/>
      <c r="H17" s="101"/>
      <c r="I17" s="103"/>
      <c r="J17" s="103"/>
      <c r="K17" s="101"/>
      <c r="L17" s="103"/>
      <c r="M17" s="103"/>
      <c r="N17" s="101"/>
      <c r="O17" s="103"/>
      <c r="P17" s="103"/>
      <c r="Q17" s="103"/>
      <c r="R17" s="103"/>
      <c r="S17" s="103"/>
      <c r="T17" s="103"/>
      <c r="U17" s="101"/>
      <c r="V17" s="101"/>
      <c r="W17" s="101"/>
      <c r="X17" s="104"/>
      <c r="Y17" s="105"/>
      <c r="Z17" s="105"/>
      <c r="AA17" s="106"/>
    </row>
    <row r="18" spans="1:245" s="108" customFormat="1" ht="18" x14ac:dyDescent="0.25">
      <c r="A18" s="101"/>
      <c r="B18" s="107" t="s">
        <v>100</v>
      </c>
      <c r="C18" s="101"/>
      <c r="D18" s="103"/>
      <c r="E18" s="101"/>
      <c r="F18" s="103"/>
      <c r="G18" s="103"/>
      <c r="H18" s="101"/>
      <c r="I18" s="103"/>
      <c r="J18" s="103"/>
      <c r="K18" s="101"/>
      <c r="L18" s="103"/>
      <c r="M18" s="103"/>
      <c r="N18" s="101"/>
      <c r="O18" s="103"/>
      <c r="P18" s="103"/>
      <c r="Q18" s="103"/>
      <c r="R18" s="103"/>
      <c r="S18" s="103"/>
      <c r="T18" s="103"/>
      <c r="U18" s="101"/>
      <c r="V18" s="101"/>
      <c r="W18" s="101"/>
      <c r="X18" s="104"/>
      <c r="Y18" s="105"/>
      <c r="Z18" s="105"/>
      <c r="AA18" s="106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  <c r="IK18" s="95"/>
    </row>
    <row r="19" spans="1:245" s="108" customFormat="1" ht="18" x14ac:dyDescent="0.25">
      <c r="A19" s="101"/>
      <c r="B19" s="827"/>
      <c r="C19" s="828"/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  <c r="O19" s="828"/>
      <c r="P19" s="828"/>
      <c r="Q19" s="828"/>
      <c r="R19" s="828"/>
      <c r="S19" s="828"/>
      <c r="T19" s="828"/>
      <c r="U19" s="828"/>
      <c r="V19" s="828"/>
      <c r="W19" s="828"/>
      <c r="X19" s="104"/>
      <c r="Y19" s="105"/>
      <c r="Z19" s="105"/>
      <c r="AA19" s="106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  <c r="IK19" s="95"/>
    </row>
    <row r="20" spans="1:245" s="108" customFormat="1" x14ac:dyDescent="0.25">
      <c r="A20" s="109"/>
      <c r="B20" s="746" t="s">
        <v>101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746"/>
      <c r="X20" s="110"/>
      <c r="Y20" s="111"/>
      <c r="Z20" s="111"/>
      <c r="AA20" s="112"/>
    </row>
    <row r="21" spans="1:245" s="108" customFormat="1" ht="18" x14ac:dyDescent="0.25">
      <c r="A21" s="109"/>
      <c r="B21" s="747" t="s">
        <v>453</v>
      </c>
      <c r="C21" s="747"/>
      <c r="D21" s="747"/>
      <c r="E21" s="747"/>
      <c r="F21" s="747"/>
      <c r="G21" s="747"/>
      <c r="H21" s="747"/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  <c r="W21" s="747"/>
    </row>
    <row r="22" spans="1:245" s="108" customFormat="1" ht="18" x14ac:dyDescent="0.25">
      <c r="A22" s="109"/>
      <c r="B22" s="747"/>
      <c r="C22" s="820"/>
      <c r="D22" s="820"/>
      <c r="E22" s="820"/>
      <c r="F22" s="820"/>
      <c r="G22" s="820"/>
      <c r="H22" s="820"/>
      <c r="I22" s="820"/>
      <c r="J22" s="820"/>
      <c r="K22" s="820"/>
      <c r="L22" s="820"/>
      <c r="M22" s="820"/>
      <c r="N22" s="820"/>
      <c r="O22" s="820"/>
      <c r="P22" s="820"/>
      <c r="Q22" s="820"/>
      <c r="R22" s="820"/>
      <c r="S22" s="820"/>
      <c r="T22" s="820"/>
      <c r="U22" s="820"/>
      <c r="V22" s="820"/>
      <c r="W22" s="820"/>
    </row>
    <row r="23" spans="1:245" s="108" customFormat="1" ht="18" x14ac:dyDescent="0.25">
      <c r="A23" s="109"/>
      <c r="B23" s="747"/>
      <c r="C23" s="820"/>
      <c r="D23" s="820"/>
      <c r="E23" s="820"/>
      <c r="F23" s="820"/>
      <c r="G23" s="820"/>
      <c r="H23" s="820"/>
      <c r="I23" s="820"/>
      <c r="J23" s="820"/>
      <c r="K23" s="820"/>
      <c r="L23" s="820"/>
      <c r="M23" s="820"/>
      <c r="N23" s="820"/>
      <c r="O23" s="820"/>
      <c r="P23" s="820"/>
      <c r="Q23" s="820"/>
      <c r="R23" s="820"/>
      <c r="S23" s="820"/>
      <c r="T23" s="820"/>
      <c r="U23" s="820"/>
      <c r="V23" s="820"/>
      <c r="W23" s="820"/>
    </row>
    <row r="24" spans="1:245" s="108" customFormat="1" ht="18" x14ac:dyDescent="0.25">
      <c r="A24" s="109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  <c r="W24" s="747"/>
    </row>
    <row r="25" spans="1:245" s="108" customFormat="1" ht="18" x14ac:dyDescent="0.25">
      <c r="A25" s="110"/>
      <c r="B25" s="748" t="s">
        <v>479</v>
      </c>
      <c r="C25" s="748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8"/>
      <c r="U25" s="748"/>
      <c r="V25" s="748"/>
      <c r="W25" s="748"/>
      <c r="X25" s="110"/>
    </row>
    <row r="26" spans="1:245" s="108" customFormat="1" ht="18" x14ac:dyDescent="0.25">
      <c r="A26" s="110"/>
      <c r="B26" s="747"/>
      <c r="C26" s="820"/>
      <c r="D26" s="820"/>
      <c r="E26" s="820"/>
      <c r="F26" s="820"/>
      <c r="G26" s="820"/>
      <c r="H26" s="820"/>
      <c r="I26" s="820"/>
      <c r="J26" s="820"/>
      <c r="K26" s="820"/>
      <c r="L26" s="820"/>
      <c r="M26" s="820"/>
      <c r="N26" s="820"/>
      <c r="O26" s="820"/>
      <c r="P26" s="820"/>
      <c r="Q26" s="820"/>
      <c r="R26" s="820"/>
      <c r="S26" s="820"/>
      <c r="T26" s="820"/>
      <c r="U26" s="820"/>
      <c r="V26" s="820"/>
      <c r="W26" s="820"/>
      <c r="X26" s="110"/>
    </row>
    <row r="27" spans="1:245" s="108" customFormat="1" ht="18" x14ac:dyDescent="0.25">
      <c r="A27" s="110"/>
      <c r="B27" s="747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  <c r="N27" s="820"/>
      <c r="O27" s="820"/>
      <c r="P27" s="820"/>
      <c r="Q27" s="820"/>
      <c r="R27" s="820"/>
      <c r="S27" s="820"/>
      <c r="T27" s="820"/>
      <c r="U27" s="820"/>
      <c r="V27" s="820"/>
      <c r="W27" s="820"/>
      <c r="X27" s="110"/>
    </row>
    <row r="28" spans="1:245" s="108" customFormat="1" ht="18" x14ac:dyDescent="0.25">
      <c r="A28" s="110"/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748"/>
      <c r="X28" s="110"/>
    </row>
    <row r="29" spans="1:245" s="108" customFormat="1" ht="18" x14ac:dyDescent="0.25">
      <c r="A29" s="110"/>
      <c r="B29" s="748" t="s">
        <v>527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748"/>
      <c r="X29" s="110"/>
    </row>
    <row r="30" spans="1:245" s="108" customFormat="1" ht="18" x14ac:dyDescent="0.25">
      <c r="A30" s="110"/>
      <c r="B30" s="747"/>
      <c r="C30" s="820"/>
      <c r="D30" s="820"/>
      <c r="E30" s="820"/>
      <c r="F30" s="820"/>
      <c r="G30" s="820"/>
      <c r="H30" s="820"/>
      <c r="I30" s="820"/>
      <c r="J30" s="820"/>
      <c r="K30" s="820"/>
      <c r="L30" s="820"/>
      <c r="M30" s="820"/>
      <c r="N30" s="820"/>
      <c r="O30" s="820"/>
      <c r="P30" s="820"/>
      <c r="Q30" s="820"/>
      <c r="R30" s="820"/>
      <c r="S30" s="820"/>
      <c r="T30" s="820"/>
      <c r="U30" s="820"/>
      <c r="V30" s="820"/>
      <c r="W30" s="820"/>
      <c r="X30" s="110"/>
    </row>
    <row r="31" spans="1:245" s="108" customFormat="1" ht="18" x14ac:dyDescent="0.25">
      <c r="A31" s="110"/>
      <c r="B31" s="747"/>
      <c r="C31" s="820"/>
      <c r="D31" s="820"/>
      <c r="E31" s="820"/>
      <c r="F31" s="820"/>
      <c r="G31" s="820"/>
      <c r="H31" s="820"/>
      <c r="I31" s="820"/>
      <c r="J31" s="820"/>
      <c r="K31" s="820"/>
      <c r="L31" s="820"/>
      <c r="M31" s="820"/>
      <c r="N31" s="820"/>
      <c r="O31" s="820"/>
      <c r="P31" s="820"/>
      <c r="Q31" s="820"/>
      <c r="R31" s="820"/>
      <c r="S31" s="820"/>
      <c r="T31" s="820"/>
      <c r="U31" s="820"/>
      <c r="V31" s="820"/>
      <c r="W31" s="820"/>
      <c r="X31" s="110"/>
    </row>
    <row r="32" spans="1:245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  <c r="W32" s="749"/>
    </row>
    <row r="33" spans="2:17" x14ac:dyDescent="0.3">
      <c r="B33" s="113" t="s">
        <v>497</v>
      </c>
      <c r="L33" s="75" t="s">
        <v>103</v>
      </c>
      <c r="N33" s="409"/>
      <c r="O33" s="787">
        <v>46133</v>
      </c>
      <c r="P33" s="829"/>
      <c r="Q33" s="829"/>
    </row>
    <row r="34" spans="2:17" x14ac:dyDescent="0.3">
      <c r="P34" s="117"/>
      <c r="Q34" s="117"/>
    </row>
    <row r="35" spans="2:17" x14ac:dyDescent="0.3">
      <c r="P35" s="117"/>
      <c r="Q35" s="117"/>
    </row>
    <row r="36" spans="2:17" x14ac:dyDescent="0.3">
      <c r="P36" s="117"/>
      <c r="Q36" s="117"/>
    </row>
    <row r="37" spans="2:17" x14ac:dyDescent="0.3">
      <c r="P37" s="117"/>
      <c r="Q37" s="117"/>
    </row>
    <row r="38" spans="2:17" x14ac:dyDescent="0.3">
      <c r="P38" s="117"/>
      <c r="Q38" s="117"/>
    </row>
    <row r="39" spans="2:17" x14ac:dyDescent="0.3">
      <c r="P39" s="117"/>
      <c r="Q39" s="117"/>
    </row>
    <row r="40" spans="2:17" x14ac:dyDescent="0.3">
      <c r="P40" s="117"/>
      <c r="Q40" s="117"/>
    </row>
    <row r="41" spans="2:17" x14ac:dyDescent="0.3">
      <c r="P41" s="117"/>
      <c r="Q41" s="117"/>
    </row>
    <row r="42" spans="2:17" x14ac:dyDescent="0.3">
      <c r="P42" s="117"/>
      <c r="Q42" s="117"/>
    </row>
    <row r="43" spans="2:17" x14ac:dyDescent="0.3">
      <c r="P43" s="117"/>
      <c r="Q43" s="117"/>
    </row>
    <row r="44" spans="2:17" x14ac:dyDescent="0.3">
      <c r="P44" s="117"/>
      <c r="Q44" s="117"/>
    </row>
    <row r="45" spans="2:17" x14ac:dyDescent="0.3">
      <c r="P45" s="117"/>
      <c r="Q45" s="117"/>
    </row>
    <row r="46" spans="2:17" x14ac:dyDescent="0.3">
      <c r="P46" s="117"/>
      <c r="Q46" s="117"/>
    </row>
    <row r="47" spans="2:17" x14ac:dyDescent="0.3">
      <c r="P47" s="117"/>
      <c r="Q47" s="117"/>
    </row>
    <row r="48" spans="2:17" x14ac:dyDescent="0.3">
      <c r="P48" s="117"/>
      <c r="Q48" s="117"/>
    </row>
  </sheetData>
  <protectedRanges>
    <protectedRange sqref="G12 I12 J12:J13 L12:L13 M12:M14 O12:O14 B12:B15 W12:W15" name="Oblast1_1_1"/>
  </protectedRanges>
  <mergeCells count="27">
    <mergeCell ref="O33:Q33"/>
    <mergeCell ref="B32:W32"/>
    <mergeCell ref="B29:W29"/>
    <mergeCell ref="B24:W24"/>
    <mergeCell ref="B25:W25"/>
    <mergeCell ref="B28:W28"/>
    <mergeCell ref="B31:W31"/>
    <mergeCell ref="U15:V15"/>
    <mergeCell ref="U16:V16"/>
    <mergeCell ref="B20:W20"/>
    <mergeCell ref="B21:W21"/>
    <mergeCell ref="A9:W9"/>
    <mergeCell ref="S11:T11"/>
    <mergeCell ref="U11:V11"/>
    <mergeCell ref="U12:V12"/>
    <mergeCell ref="U13:V13"/>
    <mergeCell ref="U14:V14"/>
    <mergeCell ref="D11:F11"/>
    <mergeCell ref="G11:I11"/>
    <mergeCell ref="J11:L11"/>
    <mergeCell ref="M11:O11"/>
    <mergeCell ref="B19:W19"/>
    <mergeCell ref="B22:W22"/>
    <mergeCell ref="B23:W23"/>
    <mergeCell ref="B26:W26"/>
    <mergeCell ref="B27:W27"/>
    <mergeCell ref="B30:W30"/>
  </mergeCells>
  <pageMargins left="0.70866141732283472" right="0.70866141732283472" top="0.78740157480314965" bottom="0.78740157480314965" header="0.51181102362204722" footer="0.51181102362204722"/>
  <pageSetup paperSize="9" scale="75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  <pageSetUpPr fitToPage="1"/>
  </sheetPr>
  <dimension ref="A1:S567"/>
  <sheetViews>
    <sheetView topLeftCell="A60" zoomScale="115" zoomScaleNormal="115" zoomScaleSheetLayoutView="110" zoomScalePageLayoutView="110" workbookViewId="0">
      <selection activeCell="A74" sqref="A74:E74"/>
    </sheetView>
  </sheetViews>
  <sheetFormatPr defaultColWidth="8.7109375" defaultRowHeight="15" x14ac:dyDescent="0.25"/>
  <cols>
    <col min="1" max="1" width="4.42578125" customWidth="1"/>
    <col min="2" max="2" width="6.140625" style="177" customWidth="1"/>
    <col min="3" max="3" width="26.28515625" customWidth="1"/>
    <col min="4" max="4" width="41.7109375" customWidth="1"/>
    <col min="242" max="242" width="4.42578125" customWidth="1"/>
    <col min="243" max="243" width="6.140625" customWidth="1"/>
    <col min="244" max="244" width="5.85546875" customWidth="1"/>
    <col min="245" max="245" width="15.5703125" customWidth="1"/>
    <col min="247" max="247" width="8.85546875" customWidth="1"/>
    <col min="248" max="248" width="28.28515625" customWidth="1"/>
    <col min="498" max="498" width="4.42578125" customWidth="1"/>
    <col min="499" max="499" width="6.140625" customWidth="1"/>
    <col min="500" max="500" width="5.85546875" customWidth="1"/>
    <col min="501" max="501" width="15.5703125" customWidth="1"/>
    <col min="503" max="503" width="8.85546875" customWidth="1"/>
    <col min="504" max="504" width="28.28515625" customWidth="1"/>
    <col min="754" max="754" width="4.42578125" customWidth="1"/>
    <col min="755" max="755" width="6.140625" customWidth="1"/>
    <col min="756" max="756" width="5.85546875" customWidth="1"/>
    <col min="757" max="757" width="15.5703125" customWidth="1"/>
    <col min="759" max="759" width="8.85546875" customWidth="1"/>
    <col min="760" max="760" width="28.28515625" customWidth="1"/>
    <col min="1010" max="1010" width="4.42578125" customWidth="1"/>
    <col min="1011" max="1011" width="6.140625" customWidth="1"/>
    <col min="1012" max="1012" width="5.85546875" customWidth="1"/>
    <col min="1013" max="1013" width="15.5703125" customWidth="1"/>
    <col min="1015" max="1015" width="8.85546875" customWidth="1"/>
    <col min="1016" max="1016" width="28.28515625" customWidth="1"/>
    <col min="1266" max="1266" width="4.42578125" customWidth="1"/>
    <col min="1267" max="1267" width="6.140625" customWidth="1"/>
    <col min="1268" max="1268" width="5.85546875" customWidth="1"/>
    <col min="1269" max="1269" width="15.5703125" customWidth="1"/>
    <col min="1271" max="1271" width="8.85546875" customWidth="1"/>
    <col min="1272" max="1272" width="28.28515625" customWidth="1"/>
    <col min="1522" max="1522" width="4.42578125" customWidth="1"/>
    <col min="1523" max="1523" width="6.140625" customWidth="1"/>
    <col min="1524" max="1524" width="5.85546875" customWidth="1"/>
    <col min="1525" max="1525" width="15.5703125" customWidth="1"/>
    <col min="1527" max="1527" width="8.85546875" customWidth="1"/>
    <col min="1528" max="1528" width="28.28515625" customWidth="1"/>
    <col min="1778" max="1778" width="4.42578125" customWidth="1"/>
    <col min="1779" max="1779" width="6.140625" customWidth="1"/>
    <col min="1780" max="1780" width="5.85546875" customWidth="1"/>
    <col min="1781" max="1781" width="15.5703125" customWidth="1"/>
    <col min="1783" max="1783" width="8.85546875" customWidth="1"/>
    <col min="1784" max="1784" width="28.28515625" customWidth="1"/>
    <col min="2034" max="2034" width="4.42578125" customWidth="1"/>
    <col min="2035" max="2035" width="6.140625" customWidth="1"/>
    <col min="2036" max="2036" width="5.85546875" customWidth="1"/>
    <col min="2037" max="2037" width="15.5703125" customWidth="1"/>
    <col min="2039" max="2039" width="8.85546875" customWidth="1"/>
    <col min="2040" max="2040" width="28.28515625" customWidth="1"/>
    <col min="2290" max="2290" width="4.42578125" customWidth="1"/>
    <col min="2291" max="2291" width="6.140625" customWidth="1"/>
    <col min="2292" max="2292" width="5.85546875" customWidth="1"/>
    <col min="2293" max="2293" width="15.5703125" customWidth="1"/>
    <col min="2295" max="2295" width="8.85546875" customWidth="1"/>
    <col min="2296" max="2296" width="28.28515625" customWidth="1"/>
    <col min="2546" max="2546" width="4.42578125" customWidth="1"/>
    <col min="2547" max="2547" width="6.140625" customWidth="1"/>
    <col min="2548" max="2548" width="5.85546875" customWidth="1"/>
    <col min="2549" max="2549" width="15.5703125" customWidth="1"/>
    <col min="2551" max="2551" width="8.85546875" customWidth="1"/>
    <col min="2552" max="2552" width="28.28515625" customWidth="1"/>
    <col min="2802" max="2802" width="4.42578125" customWidth="1"/>
    <col min="2803" max="2803" width="6.140625" customWidth="1"/>
    <col min="2804" max="2804" width="5.85546875" customWidth="1"/>
    <col min="2805" max="2805" width="15.5703125" customWidth="1"/>
    <col min="2807" max="2807" width="8.85546875" customWidth="1"/>
    <col min="2808" max="2808" width="28.28515625" customWidth="1"/>
    <col min="3058" max="3058" width="4.42578125" customWidth="1"/>
    <col min="3059" max="3059" width="6.140625" customWidth="1"/>
    <col min="3060" max="3060" width="5.85546875" customWidth="1"/>
    <col min="3061" max="3061" width="15.5703125" customWidth="1"/>
    <col min="3063" max="3063" width="8.85546875" customWidth="1"/>
    <col min="3064" max="3064" width="28.28515625" customWidth="1"/>
    <col min="3314" max="3314" width="4.42578125" customWidth="1"/>
    <col min="3315" max="3315" width="6.140625" customWidth="1"/>
    <col min="3316" max="3316" width="5.85546875" customWidth="1"/>
    <col min="3317" max="3317" width="15.5703125" customWidth="1"/>
    <col min="3319" max="3319" width="8.85546875" customWidth="1"/>
    <col min="3320" max="3320" width="28.28515625" customWidth="1"/>
    <col min="3570" max="3570" width="4.42578125" customWidth="1"/>
    <col min="3571" max="3571" width="6.140625" customWidth="1"/>
    <col min="3572" max="3572" width="5.85546875" customWidth="1"/>
    <col min="3573" max="3573" width="15.5703125" customWidth="1"/>
    <col min="3575" max="3575" width="8.85546875" customWidth="1"/>
    <col min="3576" max="3576" width="28.28515625" customWidth="1"/>
    <col min="3826" max="3826" width="4.42578125" customWidth="1"/>
    <col min="3827" max="3827" width="6.140625" customWidth="1"/>
    <col min="3828" max="3828" width="5.85546875" customWidth="1"/>
    <col min="3829" max="3829" width="15.5703125" customWidth="1"/>
    <col min="3831" max="3831" width="8.85546875" customWidth="1"/>
    <col min="3832" max="3832" width="28.28515625" customWidth="1"/>
    <col min="4082" max="4082" width="4.42578125" customWidth="1"/>
    <col min="4083" max="4083" width="6.140625" customWidth="1"/>
    <col min="4084" max="4084" width="5.85546875" customWidth="1"/>
    <col min="4085" max="4085" width="15.5703125" customWidth="1"/>
    <col min="4087" max="4087" width="8.85546875" customWidth="1"/>
    <col min="4088" max="4088" width="28.28515625" customWidth="1"/>
    <col min="4338" max="4338" width="4.42578125" customWidth="1"/>
    <col min="4339" max="4339" width="6.140625" customWidth="1"/>
    <col min="4340" max="4340" width="5.85546875" customWidth="1"/>
    <col min="4341" max="4341" width="15.5703125" customWidth="1"/>
    <col min="4343" max="4343" width="8.85546875" customWidth="1"/>
    <col min="4344" max="4344" width="28.28515625" customWidth="1"/>
    <col min="4594" max="4594" width="4.42578125" customWidth="1"/>
    <col min="4595" max="4595" width="6.140625" customWidth="1"/>
    <col min="4596" max="4596" width="5.85546875" customWidth="1"/>
    <col min="4597" max="4597" width="15.5703125" customWidth="1"/>
    <col min="4599" max="4599" width="8.85546875" customWidth="1"/>
    <col min="4600" max="4600" width="28.28515625" customWidth="1"/>
    <col min="4850" max="4850" width="4.42578125" customWidth="1"/>
    <col min="4851" max="4851" width="6.140625" customWidth="1"/>
    <col min="4852" max="4852" width="5.85546875" customWidth="1"/>
    <col min="4853" max="4853" width="15.5703125" customWidth="1"/>
    <col min="4855" max="4855" width="8.85546875" customWidth="1"/>
    <col min="4856" max="4856" width="28.28515625" customWidth="1"/>
    <col min="5106" max="5106" width="4.42578125" customWidth="1"/>
    <col min="5107" max="5107" width="6.140625" customWidth="1"/>
    <col min="5108" max="5108" width="5.85546875" customWidth="1"/>
    <col min="5109" max="5109" width="15.5703125" customWidth="1"/>
    <col min="5111" max="5111" width="8.85546875" customWidth="1"/>
    <col min="5112" max="5112" width="28.28515625" customWidth="1"/>
    <col min="5362" max="5362" width="4.42578125" customWidth="1"/>
    <col min="5363" max="5363" width="6.140625" customWidth="1"/>
    <col min="5364" max="5364" width="5.85546875" customWidth="1"/>
    <col min="5365" max="5365" width="15.5703125" customWidth="1"/>
    <col min="5367" max="5367" width="8.85546875" customWidth="1"/>
    <col min="5368" max="5368" width="28.28515625" customWidth="1"/>
    <col min="5618" max="5618" width="4.42578125" customWidth="1"/>
    <col min="5619" max="5619" width="6.140625" customWidth="1"/>
    <col min="5620" max="5620" width="5.85546875" customWidth="1"/>
    <col min="5621" max="5621" width="15.5703125" customWidth="1"/>
    <col min="5623" max="5623" width="8.85546875" customWidth="1"/>
    <col min="5624" max="5624" width="28.28515625" customWidth="1"/>
    <col min="5874" max="5874" width="4.42578125" customWidth="1"/>
    <col min="5875" max="5875" width="6.140625" customWidth="1"/>
    <col min="5876" max="5876" width="5.85546875" customWidth="1"/>
    <col min="5877" max="5877" width="15.5703125" customWidth="1"/>
    <col min="5879" max="5879" width="8.85546875" customWidth="1"/>
    <col min="5880" max="5880" width="28.28515625" customWidth="1"/>
    <col min="6130" max="6130" width="4.42578125" customWidth="1"/>
    <col min="6131" max="6131" width="6.140625" customWidth="1"/>
    <col min="6132" max="6132" width="5.85546875" customWidth="1"/>
    <col min="6133" max="6133" width="15.5703125" customWidth="1"/>
    <col min="6135" max="6135" width="8.85546875" customWidth="1"/>
    <col min="6136" max="6136" width="28.28515625" customWidth="1"/>
    <col min="6386" max="6386" width="4.42578125" customWidth="1"/>
    <col min="6387" max="6387" width="6.140625" customWidth="1"/>
    <col min="6388" max="6388" width="5.85546875" customWidth="1"/>
    <col min="6389" max="6389" width="15.5703125" customWidth="1"/>
    <col min="6391" max="6391" width="8.85546875" customWidth="1"/>
    <col min="6392" max="6392" width="28.28515625" customWidth="1"/>
    <col min="6642" max="6642" width="4.42578125" customWidth="1"/>
    <col min="6643" max="6643" width="6.140625" customWidth="1"/>
    <col min="6644" max="6644" width="5.85546875" customWidth="1"/>
    <col min="6645" max="6645" width="15.5703125" customWidth="1"/>
    <col min="6647" max="6647" width="8.85546875" customWidth="1"/>
    <col min="6648" max="6648" width="28.28515625" customWidth="1"/>
    <col min="6898" max="6898" width="4.42578125" customWidth="1"/>
    <col min="6899" max="6899" width="6.140625" customWidth="1"/>
    <col min="6900" max="6900" width="5.85546875" customWidth="1"/>
    <col min="6901" max="6901" width="15.5703125" customWidth="1"/>
    <col min="6903" max="6903" width="8.85546875" customWidth="1"/>
    <col min="6904" max="6904" width="28.28515625" customWidth="1"/>
    <col min="7154" max="7154" width="4.42578125" customWidth="1"/>
    <col min="7155" max="7155" width="6.140625" customWidth="1"/>
    <col min="7156" max="7156" width="5.85546875" customWidth="1"/>
    <col min="7157" max="7157" width="15.5703125" customWidth="1"/>
    <col min="7159" max="7159" width="8.85546875" customWidth="1"/>
    <col min="7160" max="7160" width="28.28515625" customWidth="1"/>
    <col min="7410" max="7410" width="4.42578125" customWidth="1"/>
    <col min="7411" max="7411" width="6.140625" customWidth="1"/>
    <col min="7412" max="7412" width="5.85546875" customWidth="1"/>
    <col min="7413" max="7413" width="15.5703125" customWidth="1"/>
    <col min="7415" max="7415" width="8.85546875" customWidth="1"/>
    <col min="7416" max="7416" width="28.28515625" customWidth="1"/>
    <col min="7666" max="7666" width="4.42578125" customWidth="1"/>
    <col min="7667" max="7667" width="6.140625" customWidth="1"/>
    <col min="7668" max="7668" width="5.85546875" customWidth="1"/>
    <col min="7669" max="7669" width="15.5703125" customWidth="1"/>
    <col min="7671" max="7671" width="8.85546875" customWidth="1"/>
    <col min="7672" max="7672" width="28.28515625" customWidth="1"/>
    <col min="7922" max="7922" width="4.42578125" customWidth="1"/>
    <col min="7923" max="7923" width="6.140625" customWidth="1"/>
    <col min="7924" max="7924" width="5.85546875" customWidth="1"/>
    <col min="7925" max="7925" width="15.5703125" customWidth="1"/>
    <col min="7927" max="7927" width="8.85546875" customWidth="1"/>
    <col min="7928" max="7928" width="28.28515625" customWidth="1"/>
    <col min="8178" max="8178" width="4.42578125" customWidth="1"/>
    <col min="8179" max="8179" width="6.140625" customWidth="1"/>
    <col min="8180" max="8180" width="5.85546875" customWidth="1"/>
    <col min="8181" max="8181" width="15.5703125" customWidth="1"/>
    <col min="8183" max="8183" width="8.85546875" customWidth="1"/>
    <col min="8184" max="8184" width="28.28515625" customWidth="1"/>
    <col min="8434" max="8434" width="4.42578125" customWidth="1"/>
    <col min="8435" max="8435" width="6.140625" customWidth="1"/>
    <col min="8436" max="8436" width="5.85546875" customWidth="1"/>
    <col min="8437" max="8437" width="15.5703125" customWidth="1"/>
    <col min="8439" max="8439" width="8.85546875" customWidth="1"/>
    <col min="8440" max="8440" width="28.28515625" customWidth="1"/>
    <col min="8690" max="8690" width="4.42578125" customWidth="1"/>
    <col min="8691" max="8691" width="6.140625" customWidth="1"/>
    <col min="8692" max="8692" width="5.85546875" customWidth="1"/>
    <col min="8693" max="8693" width="15.5703125" customWidth="1"/>
    <col min="8695" max="8695" width="8.85546875" customWidth="1"/>
    <col min="8696" max="8696" width="28.28515625" customWidth="1"/>
    <col min="8946" max="8946" width="4.42578125" customWidth="1"/>
    <col min="8947" max="8947" width="6.140625" customWidth="1"/>
    <col min="8948" max="8948" width="5.85546875" customWidth="1"/>
    <col min="8949" max="8949" width="15.5703125" customWidth="1"/>
    <col min="8951" max="8951" width="8.85546875" customWidth="1"/>
    <col min="8952" max="8952" width="28.28515625" customWidth="1"/>
    <col min="9202" max="9202" width="4.42578125" customWidth="1"/>
    <col min="9203" max="9203" width="6.140625" customWidth="1"/>
    <col min="9204" max="9204" width="5.85546875" customWidth="1"/>
    <col min="9205" max="9205" width="15.5703125" customWidth="1"/>
    <col min="9207" max="9207" width="8.85546875" customWidth="1"/>
    <col min="9208" max="9208" width="28.28515625" customWidth="1"/>
    <col min="9458" max="9458" width="4.42578125" customWidth="1"/>
    <col min="9459" max="9459" width="6.140625" customWidth="1"/>
    <col min="9460" max="9460" width="5.85546875" customWidth="1"/>
    <col min="9461" max="9461" width="15.5703125" customWidth="1"/>
    <col min="9463" max="9463" width="8.85546875" customWidth="1"/>
    <col min="9464" max="9464" width="28.28515625" customWidth="1"/>
    <col min="9714" max="9714" width="4.42578125" customWidth="1"/>
    <col min="9715" max="9715" width="6.140625" customWidth="1"/>
    <col min="9716" max="9716" width="5.85546875" customWidth="1"/>
    <col min="9717" max="9717" width="15.5703125" customWidth="1"/>
    <col min="9719" max="9719" width="8.85546875" customWidth="1"/>
    <col min="9720" max="9720" width="28.28515625" customWidth="1"/>
    <col min="9970" max="9970" width="4.42578125" customWidth="1"/>
    <col min="9971" max="9971" width="6.140625" customWidth="1"/>
    <col min="9972" max="9972" width="5.85546875" customWidth="1"/>
    <col min="9973" max="9973" width="15.5703125" customWidth="1"/>
    <col min="9975" max="9975" width="8.85546875" customWidth="1"/>
    <col min="9976" max="9976" width="28.28515625" customWidth="1"/>
    <col min="10226" max="10226" width="4.42578125" customWidth="1"/>
    <col min="10227" max="10227" width="6.140625" customWidth="1"/>
    <col min="10228" max="10228" width="5.85546875" customWidth="1"/>
    <col min="10229" max="10229" width="15.5703125" customWidth="1"/>
    <col min="10231" max="10231" width="8.85546875" customWidth="1"/>
    <col min="10232" max="10232" width="28.28515625" customWidth="1"/>
    <col min="10482" max="10482" width="4.42578125" customWidth="1"/>
    <col min="10483" max="10483" width="6.140625" customWidth="1"/>
    <col min="10484" max="10484" width="5.85546875" customWidth="1"/>
    <col min="10485" max="10485" width="15.5703125" customWidth="1"/>
    <col min="10487" max="10487" width="8.85546875" customWidth="1"/>
    <col min="10488" max="10488" width="28.28515625" customWidth="1"/>
    <col min="10738" max="10738" width="4.42578125" customWidth="1"/>
    <col min="10739" max="10739" width="6.140625" customWidth="1"/>
    <col min="10740" max="10740" width="5.85546875" customWidth="1"/>
    <col min="10741" max="10741" width="15.5703125" customWidth="1"/>
    <col min="10743" max="10743" width="8.85546875" customWidth="1"/>
    <col min="10744" max="10744" width="28.28515625" customWidth="1"/>
    <col min="10994" max="10994" width="4.42578125" customWidth="1"/>
    <col min="10995" max="10995" width="6.140625" customWidth="1"/>
    <col min="10996" max="10996" width="5.85546875" customWidth="1"/>
    <col min="10997" max="10997" width="15.5703125" customWidth="1"/>
    <col min="10999" max="10999" width="8.85546875" customWidth="1"/>
    <col min="11000" max="11000" width="28.28515625" customWidth="1"/>
    <col min="11250" max="11250" width="4.42578125" customWidth="1"/>
    <col min="11251" max="11251" width="6.140625" customWidth="1"/>
    <col min="11252" max="11252" width="5.85546875" customWidth="1"/>
    <col min="11253" max="11253" width="15.5703125" customWidth="1"/>
    <col min="11255" max="11255" width="8.85546875" customWidth="1"/>
    <col min="11256" max="11256" width="28.28515625" customWidth="1"/>
    <col min="11506" max="11506" width="4.42578125" customWidth="1"/>
    <col min="11507" max="11507" width="6.140625" customWidth="1"/>
    <col min="11508" max="11508" width="5.85546875" customWidth="1"/>
    <col min="11509" max="11509" width="15.5703125" customWidth="1"/>
    <col min="11511" max="11511" width="8.85546875" customWidth="1"/>
    <col min="11512" max="11512" width="28.28515625" customWidth="1"/>
    <col min="11762" max="11762" width="4.42578125" customWidth="1"/>
    <col min="11763" max="11763" width="6.140625" customWidth="1"/>
    <col min="11764" max="11764" width="5.85546875" customWidth="1"/>
    <col min="11765" max="11765" width="15.5703125" customWidth="1"/>
    <col min="11767" max="11767" width="8.85546875" customWidth="1"/>
    <col min="11768" max="11768" width="28.28515625" customWidth="1"/>
    <col min="12018" max="12018" width="4.42578125" customWidth="1"/>
    <col min="12019" max="12019" width="6.140625" customWidth="1"/>
    <col min="12020" max="12020" width="5.85546875" customWidth="1"/>
    <col min="12021" max="12021" width="15.5703125" customWidth="1"/>
    <col min="12023" max="12023" width="8.85546875" customWidth="1"/>
    <col min="12024" max="12024" width="28.28515625" customWidth="1"/>
    <col min="12274" max="12274" width="4.42578125" customWidth="1"/>
    <col min="12275" max="12275" width="6.140625" customWidth="1"/>
    <col min="12276" max="12276" width="5.85546875" customWidth="1"/>
    <col min="12277" max="12277" width="15.5703125" customWidth="1"/>
    <col min="12279" max="12279" width="8.85546875" customWidth="1"/>
    <col min="12280" max="12280" width="28.28515625" customWidth="1"/>
    <col min="12530" max="12530" width="4.42578125" customWidth="1"/>
    <col min="12531" max="12531" width="6.140625" customWidth="1"/>
    <col min="12532" max="12532" width="5.85546875" customWidth="1"/>
    <col min="12533" max="12533" width="15.5703125" customWidth="1"/>
    <col min="12535" max="12535" width="8.85546875" customWidth="1"/>
    <col min="12536" max="12536" width="28.28515625" customWidth="1"/>
    <col min="12786" max="12786" width="4.42578125" customWidth="1"/>
    <col min="12787" max="12787" width="6.140625" customWidth="1"/>
    <col min="12788" max="12788" width="5.85546875" customWidth="1"/>
    <col min="12789" max="12789" width="15.5703125" customWidth="1"/>
    <col min="12791" max="12791" width="8.85546875" customWidth="1"/>
    <col min="12792" max="12792" width="28.28515625" customWidth="1"/>
    <col min="13042" max="13042" width="4.42578125" customWidth="1"/>
    <col min="13043" max="13043" width="6.140625" customWidth="1"/>
    <col min="13044" max="13044" width="5.85546875" customWidth="1"/>
    <col min="13045" max="13045" width="15.5703125" customWidth="1"/>
    <col min="13047" max="13047" width="8.85546875" customWidth="1"/>
    <col min="13048" max="13048" width="28.28515625" customWidth="1"/>
    <col min="13298" max="13298" width="4.42578125" customWidth="1"/>
    <col min="13299" max="13299" width="6.140625" customWidth="1"/>
    <col min="13300" max="13300" width="5.85546875" customWidth="1"/>
    <col min="13301" max="13301" width="15.5703125" customWidth="1"/>
    <col min="13303" max="13303" width="8.85546875" customWidth="1"/>
    <col min="13304" max="13304" width="28.28515625" customWidth="1"/>
    <col min="13554" max="13554" width="4.42578125" customWidth="1"/>
    <col min="13555" max="13555" width="6.140625" customWidth="1"/>
    <col min="13556" max="13556" width="5.85546875" customWidth="1"/>
    <col min="13557" max="13557" width="15.5703125" customWidth="1"/>
    <col min="13559" max="13559" width="8.85546875" customWidth="1"/>
    <col min="13560" max="13560" width="28.28515625" customWidth="1"/>
    <col min="13810" max="13810" width="4.42578125" customWidth="1"/>
    <col min="13811" max="13811" width="6.140625" customWidth="1"/>
    <col min="13812" max="13812" width="5.85546875" customWidth="1"/>
    <col min="13813" max="13813" width="15.5703125" customWidth="1"/>
    <col min="13815" max="13815" width="8.85546875" customWidth="1"/>
    <col min="13816" max="13816" width="28.28515625" customWidth="1"/>
    <col min="14066" max="14066" width="4.42578125" customWidth="1"/>
    <col min="14067" max="14067" width="6.140625" customWidth="1"/>
    <col min="14068" max="14068" width="5.85546875" customWidth="1"/>
    <col min="14069" max="14069" width="15.5703125" customWidth="1"/>
    <col min="14071" max="14071" width="8.85546875" customWidth="1"/>
    <col min="14072" max="14072" width="28.28515625" customWidth="1"/>
    <col min="14322" max="14322" width="4.42578125" customWidth="1"/>
    <col min="14323" max="14323" width="6.140625" customWidth="1"/>
    <col min="14324" max="14324" width="5.85546875" customWidth="1"/>
    <col min="14325" max="14325" width="15.5703125" customWidth="1"/>
    <col min="14327" max="14327" width="8.85546875" customWidth="1"/>
    <col min="14328" max="14328" width="28.28515625" customWidth="1"/>
    <col min="14578" max="14578" width="4.42578125" customWidth="1"/>
    <col min="14579" max="14579" width="6.140625" customWidth="1"/>
    <col min="14580" max="14580" width="5.85546875" customWidth="1"/>
    <col min="14581" max="14581" width="15.5703125" customWidth="1"/>
    <col min="14583" max="14583" width="8.85546875" customWidth="1"/>
    <col min="14584" max="14584" width="28.28515625" customWidth="1"/>
    <col min="14834" max="14834" width="4.42578125" customWidth="1"/>
    <col min="14835" max="14835" width="6.140625" customWidth="1"/>
    <col min="14836" max="14836" width="5.85546875" customWidth="1"/>
    <col min="14837" max="14837" width="15.5703125" customWidth="1"/>
    <col min="14839" max="14839" width="8.85546875" customWidth="1"/>
    <col min="14840" max="14840" width="28.28515625" customWidth="1"/>
    <col min="15090" max="15090" width="4.42578125" customWidth="1"/>
    <col min="15091" max="15091" width="6.140625" customWidth="1"/>
    <col min="15092" max="15092" width="5.85546875" customWidth="1"/>
    <col min="15093" max="15093" width="15.5703125" customWidth="1"/>
    <col min="15095" max="15095" width="8.85546875" customWidth="1"/>
    <col min="15096" max="15096" width="28.28515625" customWidth="1"/>
    <col min="15346" max="15346" width="4.42578125" customWidth="1"/>
    <col min="15347" max="15347" width="6.140625" customWidth="1"/>
    <col min="15348" max="15348" width="5.85546875" customWidth="1"/>
    <col min="15349" max="15349" width="15.5703125" customWidth="1"/>
    <col min="15351" max="15351" width="8.85546875" customWidth="1"/>
    <col min="15352" max="15352" width="28.28515625" customWidth="1"/>
    <col min="15602" max="15602" width="4.42578125" customWidth="1"/>
    <col min="15603" max="15603" width="6.140625" customWidth="1"/>
    <col min="15604" max="15604" width="5.85546875" customWidth="1"/>
    <col min="15605" max="15605" width="15.5703125" customWidth="1"/>
    <col min="15607" max="15607" width="8.85546875" customWidth="1"/>
    <col min="15608" max="15608" width="28.28515625" customWidth="1"/>
    <col min="15858" max="15858" width="4.42578125" customWidth="1"/>
    <col min="15859" max="15859" width="6.140625" customWidth="1"/>
    <col min="15860" max="15860" width="5.85546875" customWidth="1"/>
    <col min="15861" max="15861" width="15.5703125" customWidth="1"/>
    <col min="15863" max="15863" width="8.85546875" customWidth="1"/>
    <col min="15864" max="15864" width="28.28515625" customWidth="1"/>
    <col min="16114" max="16114" width="4.42578125" customWidth="1"/>
    <col min="16115" max="16115" width="6.140625" customWidth="1"/>
    <col min="16116" max="16116" width="5.85546875" customWidth="1"/>
    <col min="16117" max="16117" width="15.5703125" customWidth="1"/>
    <col min="16119" max="16119" width="8.85546875" customWidth="1"/>
    <col min="16120" max="16120" width="28.28515625" customWidth="1"/>
  </cols>
  <sheetData>
    <row r="1" spans="1:19" s="122" customFormat="1" x14ac:dyDescent="0.25">
      <c r="A1" s="355"/>
      <c r="B1" s="356"/>
      <c r="C1" s="357"/>
      <c r="D1" s="357"/>
      <c r="E1" s="358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19" s="122" customFormat="1" x14ac:dyDescent="0.25">
      <c r="A2" s="359"/>
      <c r="B2" s="123"/>
      <c r="E2" s="360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19" s="122" customFormat="1" x14ac:dyDescent="0.25">
      <c r="A3" s="359"/>
      <c r="B3" s="123"/>
      <c r="E3" s="360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19" s="122" customFormat="1" x14ac:dyDescent="0.25">
      <c r="A4" s="359"/>
      <c r="B4" s="123"/>
      <c r="E4" s="360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19" ht="37.5" customHeight="1" x14ac:dyDescent="0.35">
      <c r="A5" s="833" t="s">
        <v>187</v>
      </c>
      <c r="B5" s="834"/>
      <c r="C5" s="834"/>
      <c r="D5" s="834"/>
      <c r="E5" s="835"/>
    </row>
    <row r="6" spans="1:19" ht="21" x14ac:dyDescent="0.35">
      <c r="A6" s="361" t="s">
        <v>188</v>
      </c>
      <c r="B6" s="362"/>
      <c r="C6" s="381">
        <v>45932</v>
      </c>
      <c r="E6" s="363"/>
    </row>
    <row r="7" spans="1:19" ht="21" x14ac:dyDescent="0.35">
      <c r="A7" s="361" t="s">
        <v>158</v>
      </c>
      <c r="B7" s="72"/>
      <c r="C7" s="364" t="s">
        <v>246</v>
      </c>
      <c r="E7" s="363"/>
    </row>
    <row r="8" spans="1:19" x14ac:dyDescent="0.25">
      <c r="A8" s="365"/>
      <c r="B8" s="366"/>
      <c r="C8" s="366"/>
      <c r="E8" s="363"/>
    </row>
    <row r="9" spans="1:19" ht="18.75" customHeight="1" thickBot="1" x14ac:dyDescent="0.3">
      <c r="A9" s="836" t="s">
        <v>189</v>
      </c>
      <c r="B9" s="831"/>
      <c r="C9" s="831"/>
      <c r="D9" s="831"/>
      <c r="E9" s="837"/>
    </row>
    <row r="10" spans="1:19" ht="15.75" thickBot="1" x14ac:dyDescent="0.3">
      <c r="A10" s="382" t="s">
        <v>83</v>
      </c>
      <c r="B10" s="383" t="s">
        <v>190</v>
      </c>
      <c r="C10" s="383" t="s">
        <v>191</v>
      </c>
      <c r="D10" s="383" t="s">
        <v>92</v>
      </c>
      <c r="E10" s="384" t="s">
        <v>192</v>
      </c>
    </row>
    <row r="11" spans="1:19" x14ac:dyDescent="0.25">
      <c r="A11" s="385">
        <v>1</v>
      </c>
      <c r="B11" s="386">
        <v>8</v>
      </c>
      <c r="C11" s="386" t="s">
        <v>247</v>
      </c>
      <c r="D11" s="386" t="s">
        <v>248</v>
      </c>
      <c r="E11" s="387">
        <v>0.32500000000000001</v>
      </c>
    </row>
    <row r="12" spans="1:19" x14ac:dyDescent="0.25">
      <c r="A12" s="179">
        <v>2</v>
      </c>
      <c r="B12" s="390">
        <v>19</v>
      </c>
      <c r="C12" s="390" t="s">
        <v>249</v>
      </c>
      <c r="D12" s="390" t="s">
        <v>250</v>
      </c>
      <c r="E12" s="375">
        <v>0.33611111111111114</v>
      </c>
    </row>
    <row r="13" spans="1:19" x14ac:dyDescent="0.25">
      <c r="A13" s="179">
        <v>3</v>
      </c>
      <c r="B13" s="390">
        <v>3</v>
      </c>
      <c r="C13" s="390" t="s">
        <v>251</v>
      </c>
      <c r="D13" s="390" t="s">
        <v>252</v>
      </c>
      <c r="E13" s="375">
        <v>0.34097222222222223</v>
      </c>
    </row>
    <row r="14" spans="1:19" x14ac:dyDescent="0.25">
      <c r="A14" s="179">
        <v>4</v>
      </c>
      <c r="B14" s="390">
        <v>9</v>
      </c>
      <c r="C14" s="390" t="s">
        <v>253</v>
      </c>
      <c r="D14" s="390" t="s">
        <v>248</v>
      </c>
      <c r="E14" s="375">
        <v>0.34375</v>
      </c>
    </row>
    <row r="15" spans="1:19" x14ac:dyDescent="0.25">
      <c r="A15" s="179">
        <v>5</v>
      </c>
      <c r="B15" s="390">
        <v>10</v>
      </c>
      <c r="C15" s="390" t="s">
        <v>254</v>
      </c>
      <c r="D15" s="390" t="s">
        <v>248</v>
      </c>
      <c r="E15" s="375">
        <v>0.35972222222222222</v>
      </c>
    </row>
    <row r="16" spans="1:19" x14ac:dyDescent="0.25">
      <c r="A16" s="179">
        <v>6</v>
      </c>
      <c r="B16" s="390">
        <v>16</v>
      </c>
      <c r="C16" s="390" t="s">
        <v>255</v>
      </c>
      <c r="D16" s="390" t="s">
        <v>250</v>
      </c>
      <c r="E16" s="375">
        <v>0.36180555555555555</v>
      </c>
    </row>
    <row r="17" spans="1:5" x14ac:dyDescent="0.25">
      <c r="A17" s="179">
        <v>7</v>
      </c>
      <c r="B17" s="390">
        <v>25</v>
      </c>
      <c r="C17" s="390" t="s">
        <v>256</v>
      </c>
      <c r="D17" s="390" t="s">
        <v>257</v>
      </c>
      <c r="E17" s="375">
        <v>0.36180555555555555</v>
      </c>
    </row>
    <row r="18" spans="1:5" x14ac:dyDescent="0.25">
      <c r="A18" s="179">
        <v>8</v>
      </c>
      <c r="B18" s="390">
        <v>7</v>
      </c>
      <c r="C18" s="390" t="s">
        <v>258</v>
      </c>
      <c r="D18" s="390" t="s">
        <v>252</v>
      </c>
      <c r="E18" s="375">
        <v>0.36319444444444443</v>
      </c>
    </row>
    <row r="19" spans="1:5" x14ac:dyDescent="0.25">
      <c r="A19" s="179">
        <v>9</v>
      </c>
      <c r="B19" s="390">
        <v>21</v>
      </c>
      <c r="C19" s="390" t="s">
        <v>259</v>
      </c>
      <c r="D19" s="390" t="s">
        <v>250</v>
      </c>
      <c r="E19" s="375">
        <v>0.37361111111111112</v>
      </c>
    </row>
    <row r="20" spans="1:5" x14ac:dyDescent="0.25">
      <c r="A20" s="179">
        <v>10</v>
      </c>
      <c r="B20" s="390">
        <v>26</v>
      </c>
      <c r="C20" s="390" t="s">
        <v>260</v>
      </c>
      <c r="D20" s="390" t="s">
        <v>257</v>
      </c>
      <c r="E20" s="375">
        <v>0.37777777777777777</v>
      </c>
    </row>
    <row r="21" spans="1:5" x14ac:dyDescent="0.25">
      <c r="A21" s="179">
        <v>11</v>
      </c>
      <c r="B21" s="390">
        <v>28</v>
      </c>
      <c r="C21" s="390" t="s">
        <v>261</v>
      </c>
      <c r="D21" s="390" t="s">
        <v>257</v>
      </c>
      <c r="E21" s="375">
        <v>0.38541666666666669</v>
      </c>
    </row>
    <row r="22" spans="1:5" x14ac:dyDescent="0.25">
      <c r="A22" s="179">
        <v>12</v>
      </c>
      <c r="B22" s="390">
        <v>18</v>
      </c>
      <c r="C22" s="390" t="s">
        <v>262</v>
      </c>
      <c r="D22" s="390" t="s">
        <v>250</v>
      </c>
      <c r="E22" s="375">
        <v>0.38819444444444445</v>
      </c>
    </row>
    <row r="23" spans="1:5" x14ac:dyDescent="0.25">
      <c r="A23" s="179">
        <v>13</v>
      </c>
      <c r="B23" s="390">
        <v>11</v>
      </c>
      <c r="C23" s="390" t="s">
        <v>263</v>
      </c>
      <c r="D23" s="390" t="s">
        <v>248</v>
      </c>
      <c r="E23" s="375">
        <v>0.38958333333333334</v>
      </c>
    </row>
    <row r="24" spans="1:5" x14ac:dyDescent="0.25">
      <c r="A24" s="179">
        <v>14</v>
      </c>
      <c r="B24" s="390">
        <v>35</v>
      </c>
      <c r="C24" s="390" t="s">
        <v>264</v>
      </c>
      <c r="D24" s="390" t="s">
        <v>257</v>
      </c>
      <c r="E24" s="375">
        <v>0.39027777777777778</v>
      </c>
    </row>
    <row r="25" spans="1:5" x14ac:dyDescent="0.25">
      <c r="A25" s="179">
        <v>15</v>
      </c>
      <c r="B25" s="390">
        <v>20</v>
      </c>
      <c r="C25" s="390" t="s">
        <v>265</v>
      </c>
      <c r="D25" s="390" t="s">
        <v>250</v>
      </c>
      <c r="E25" s="375">
        <v>0.39583333333333331</v>
      </c>
    </row>
    <row r="26" spans="1:5" x14ac:dyDescent="0.25">
      <c r="A26" s="179">
        <v>16</v>
      </c>
      <c r="B26" s="390">
        <v>5</v>
      </c>
      <c r="C26" s="390" t="s">
        <v>266</v>
      </c>
      <c r="D26" s="390" t="s">
        <v>252</v>
      </c>
      <c r="E26" s="375">
        <v>0.40069444444444446</v>
      </c>
    </row>
    <row r="27" spans="1:5" x14ac:dyDescent="0.25">
      <c r="A27" s="179">
        <v>17</v>
      </c>
      <c r="B27" s="390">
        <v>29</v>
      </c>
      <c r="C27" s="390" t="s">
        <v>267</v>
      </c>
      <c r="D27" s="390" t="s">
        <v>257</v>
      </c>
      <c r="E27" s="375">
        <v>0.40277777777777779</v>
      </c>
    </row>
    <row r="28" spans="1:5" x14ac:dyDescent="0.25">
      <c r="A28" s="179">
        <v>18</v>
      </c>
      <c r="B28" s="390">
        <v>12</v>
      </c>
      <c r="C28" s="390" t="s">
        <v>268</v>
      </c>
      <c r="D28" s="390" t="s">
        <v>248</v>
      </c>
      <c r="E28" s="375">
        <v>0.40416666666666667</v>
      </c>
    </row>
    <row r="29" spans="1:5" x14ac:dyDescent="0.25">
      <c r="A29" s="179">
        <v>19</v>
      </c>
      <c r="B29" s="390">
        <v>22</v>
      </c>
      <c r="C29" s="390" t="s">
        <v>269</v>
      </c>
      <c r="D29" s="390" t="s">
        <v>250</v>
      </c>
      <c r="E29" s="375">
        <v>0.4201388888888889</v>
      </c>
    </row>
    <row r="30" spans="1:5" x14ac:dyDescent="0.25">
      <c r="A30" s="179">
        <v>20</v>
      </c>
      <c r="B30" s="390">
        <v>14</v>
      </c>
      <c r="C30" s="390" t="s">
        <v>270</v>
      </c>
      <c r="D30" s="390" t="s">
        <v>248</v>
      </c>
      <c r="E30" s="375">
        <v>0.42083333333333334</v>
      </c>
    </row>
    <row r="31" spans="1:5" x14ac:dyDescent="0.25">
      <c r="A31" s="179">
        <v>21</v>
      </c>
      <c r="B31" s="390">
        <v>6</v>
      </c>
      <c r="C31" s="390" t="s">
        <v>271</v>
      </c>
      <c r="D31" s="390" t="s">
        <v>252</v>
      </c>
      <c r="E31" s="375">
        <v>0.42152777777777778</v>
      </c>
    </row>
    <row r="32" spans="1:5" x14ac:dyDescent="0.25">
      <c r="A32" s="179">
        <v>22</v>
      </c>
      <c r="B32" s="390">
        <v>36</v>
      </c>
      <c r="C32" s="390" t="s">
        <v>272</v>
      </c>
      <c r="D32" s="390" t="s">
        <v>257</v>
      </c>
      <c r="E32" s="375">
        <v>0.42291666666666666</v>
      </c>
    </row>
    <row r="33" spans="1:5" x14ac:dyDescent="0.25">
      <c r="A33" s="179">
        <v>23</v>
      </c>
      <c r="B33" s="390">
        <v>1</v>
      </c>
      <c r="C33" s="390" t="s">
        <v>273</v>
      </c>
      <c r="D33" s="390" t="s">
        <v>252</v>
      </c>
      <c r="E33" s="375">
        <v>0.42638888888888887</v>
      </c>
    </row>
    <row r="34" spans="1:5" x14ac:dyDescent="0.25">
      <c r="A34" s="179">
        <v>24</v>
      </c>
      <c r="B34" s="390">
        <v>2</v>
      </c>
      <c r="C34" s="390" t="s">
        <v>274</v>
      </c>
      <c r="D34" s="390" t="s">
        <v>252</v>
      </c>
      <c r="E34" s="375">
        <v>0.43541666666666667</v>
      </c>
    </row>
    <row r="35" spans="1:5" ht="15.75" thickBot="1" x14ac:dyDescent="0.3">
      <c r="A35" s="181">
        <v>25</v>
      </c>
      <c r="B35" s="182"/>
      <c r="C35" s="182"/>
      <c r="D35" s="182"/>
      <c r="E35" s="183"/>
    </row>
    <row r="36" spans="1:5" ht="15.75" customHeight="1" x14ac:dyDescent="0.25">
      <c r="E36" s="184"/>
    </row>
    <row r="37" spans="1:5" ht="19.5" thickBot="1" x14ac:dyDescent="0.3">
      <c r="A37" s="832" t="s">
        <v>193</v>
      </c>
      <c r="B37" s="832"/>
      <c r="C37" s="832"/>
      <c r="D37" s="832"/>
      <c r="E37" s="832"/>
    </row>
    <row r="38" spans="1:5" ht="19.5" thickBot="1" x14ac:dyDescent="0.3">
      <c r="A38" s="246"/>
      <c r="B38" s="830" t="s">
        <v>84</v>
      </c>
      <c r="C38" s="830"/>
      <c r="D38" s="258" t="s">
        <v>194</v>
      </c>
      <c r="E38" s="245" t="s">
        <v>195</v>
      </c>
    </row>
    <row r="39" spans="1:5" ht="15.75" thickBot="1" x14ac:dyDescent="0.3">
      <c r="A39" s="347">
        <v>1</v>
      </c>
      <c r="B39" s="838" t="s">
        <v>281</v>
      </c>
      <c r="C39" s="839"/>
      <c r="D39" s="348" t="s">
        <v>275</v>
      </c>
      <c r="E39" s="349">
        <v>23</v>
      </c>
    </row>
    <row r="40" spans="1:5" x14ac:dyDescent="0.25">
      <c r="A40" s="367">
        <v>2</v>
      </c>
      <c r="B40" s="840" t="s">
        <v>280</v>
      </c>
      <c r="C40" s="841"/>
      <c r="D40" s="351" t="s">
        <v>276</v>
      </c>
      <c r="E40" s="374">
        <v>29</v>
      </c>
    </row>
    <row r="41" spans="1:5" x14ac:dyDescent="0.25">
      <c r="A41" s="369">
        <v>3</v>
      </c>
      <c r="B41" s="842" t="s">
        <v>279</v>
      </c>
      <c r="C41" s="843"/>
      <c r="D41" s="353" t="s">
        <v>277</v>
      </c>
      <c r="E41" s="376">
        <v>42</v>
      </c>
    </row>
    <row r="42" spans="1:5" ht="15.75" thickBot="1" x14ac:dyDescent="0.3">
      <c r="A42" s="371">
        <v>4</v>
      </c>
      <c r="B42" s="844" t="s">
        <v>282</v>
      </c>
      <c r="C42" s="845"/>
      <c r="D42" s="372" t="s">
        <v>278</v>
      </c>
      <c r="E42" s="377">
        <v>48</v>
      </c>
    </row>
    <row r="43" spans="1:5" x14ac:dyDescent="0.25">
      <c r="A43" s="185"/>
      <c r="B43" s="186"/>
      <c r="C43" s="186"/>
      <c r="D43" s="185"/>
      <c r="E43" s="187"/>
    </row>
    <row r="44" spans="1:5" ht="18.75" customHeight="1" thickBot="1" x14ac:dyDescent="0.3">
      <c r="A44" s="831" t="s">
        <v>196</v>
      </c>
      <c r="B44" s="831"/>
      <c r="C44" s="831"/>
      <c r="D44" s="831"/>
      <c r="E44" s="831"/>
    </row>
    <row r="45" spans="1:5" ht="15.75" thickBot="1" x14ac:dyDescent="0.3">
      <c r="A45" s="382" t="s">
        <v>83</v>
      </c>
      <c r="B45" s="383" t="s">
        <v>190</v>
      </c>
      <c r="C45" s="383" t="s">
        <v>191</v>
      </c>
      <c r="D45" s="383" t="s">
        <v>92</v>
      </c>
      <c r="E45" s="384" t="s">
        <v>192</v>
      </c>
    </row>
    <row r="46" spans="1:5" x14ac:dyDescent="0.25">
      <c r="A46" s="385">
        <v>1</v>
      </c>
      <c r="B46" s="386">
        <v>39</v>
      </c>
      <c r="C46" s="386" t="s">
        <v>283</v>
      </c>
      <c r="D46" s="386" t="s">
        <v>284</v>
      </c>
      <c r="E46" s="387">
        <v>0.31388888888888888</v>
      </c>
    </row>
    <row r="47" spans="1:5" x14ac:dyDescent="0.25">
      <c r="A47" s="179">
        <v>2</v>
      </c>
      <c r="B47" s="390">
        <v>49</v>
      </c>
      <c r="C47" s="390" t="s">
        <v>285</v>
      </c>
      <c r="D47" s="390" t="s">
        <v>284</v>
      </c>
      <c r="E47" s="375">
        <v>0.31666666666666665</v>
      </c>
    </row>
    <row r="48" spans="1:5" x14ac:dyDescent="0.25">
      <c r="A48" s="179">
        <v>3</v>
      </c>
      <c r="B48" s="390">
        <v>56</v>
      </c>
      <c r="C48" s="390" t="s">
        <v>286</v>
      </c>
      <c r="D48" s="390" t="s">
        <v>287</v>
      </c>
      <c r="E48" s="375">
        <v>0.3263888888888889</v>
      </c>
    </row>
    <row r="49" spans="1:5" x14ac:dyDescent="0.25">
      <c r="A49" s="179">
        <v>4</v>
      </c>
      <c r="B49" s="390">
        <v>41</v>
      </c>
      <c r="C49" s="390" t="s">
        <v>288</v>
      </c>
      <c r="D49" s="390" t="s">
        <v>284</v>
      </c>
      <c r="E49" s="375">
        <v>0.33124999999999999</v>
      </c>
    </row>
    <row r="50" spans="1:5" x14ac:dyDescent="0.25">
      <c r="A50" s="179">
        <v>5</v>
      </c>
      <c r="B50" s="390">
        <v>37</v>
      </c>
      <c r="C50" s="390" t="s">
        <v>289</v>
      </c>
      <c r="D50" s="390" t="s">
        <v>284</v>
      </c>
      <c r="E50" s="375">
        <v>0.33958333333333335</v>
      </c>
    </row>
    <row r="51" spans="1:5" x14ac:dyDescent="0.25">
      <c r="A51" s="179">
        <v>6</v>
      </c>
      <c r="B51" s="390">
        <v>57</v>
      </c>
      <c r="C51" s="390" t="s">
        <v>290</v>
      </c>
      <c r="D51" s="390" t="s">
        <v>287</v>
      </c>
      <c r="E51" s="375">
        <v>0.35833333333333334</v>
      </c>
    </row>
    <row r="52" spans="1:5" x14ac:dyDescent="0.25">
      <c r="A52" s="179">
        <v>7</v>
      </c>
      <c r="B52" s="390">
        <v>58</v>
      </c>
      <c r="C52" s="390" t="s">
        <v>291</v>
      </c>
      <c r="D52" s="390" t="s">
        <v>287</v>
      </c>
      <c r="E52" s="375">
        <v>0.36041666666666666</v>
      </c>
    </row>
    <row r="53" spans="1:5" x14ac:dyDescent="0.25">
      <c r="A53" s="179">
        <v>8</v>
      </c>
      <c r="B53" s="390">
        <v>54</v>
      </c>
      <c r="C53" s="390" t="s">
        <v>292</v>
      </c>
      <c r="D53" s="390" t="s">
        <v>219</v>
      </c>
      <c r="E53" s="375">
        <v>0.36388888888888887</v>
      </c>
    </row>
    <row r="54" spans="1:5" x14ac:dyDescent="0.25">
      <c r="A54" s="179">
        <v>9</v>
      </c>
      <c r="B54" s="390">
        <v>42</v>
      </c>
      <c r="C54" s="390" t="s">
        <v>293</v>
      </c>
      <c r="D54" s="390" t="s">
        <v>284</v>
      </c>
      <c r="E54" s="375">
        <v>0.36458333333333331</v>
      </c>
    </row>
    <row r="55" spans="1:5" x14ac:dyDescent="0.25">
      <c r="A55" s="179">
        <v>10</v>
      </c>
      <c r="B55" s="390">
        <v>50</v>
      </c>
      <c r="C55" s="390" t="s">
        <v>294</v>
      </c>
      <c r="D55" s="390" t="s">
        <v>219</v>
      </c>
      <c r="E55" s="375">
        <v>0.37430555555555556</v>
      </c>
    </row>
    <row r="56" spans="1:5" x14ac:dyDescent="0.25">
      <c r="A56" s="179">
        <v>11</v>
      </c>
      <c r="B56" s="390">
        <v>59</v>
      </c>
      <c r="C56" s="390" t="s">
        <v>295</v>
      </c>
      <c r="D56" s="390" t="s">
        <v>287</v>
      </c>
      <c r="E56" s="375">
        <v>0.38750000000000001</v>
      </c>
    </row>
    <row r="57" spans="1:5" x14ac:dyDescent="0.25">
      <c r="A57" s="179">
        <v>12</v>
      </c>
      <c r="B57" s="390">
        <v>64</v>
      </c>
      <c r="C57" s="390" t="s">
        <v>296</v>
      </c>
      <c r="D57" s="390" t="s">
        <v>257</v>
      </c>
      <c r="E57" s="375">
        <v>0.39097222222222222</v>
      </c>
    </row>
    <row r="58" spans="1:5" x14ac:dyDescent="0.25">
      <c r="A58" s="179">
        <v>13</v>
      </c>
      <c r="B58" s="390">
        <v>69</v>
      </c>
      <c r="C58" s="390" t="s">
        <v>297</v>
      </c>
      <c r="D58" s="390" t="s">
        <v>257</v>
      </c>
      <c r="E58" s="375">
        <v>0.39374999999999999</v>
      </c>
    </row>
    <row r="59" spans="1:5" x14ac:dyDescent="0.25">
      <c r="A59" s="179">
        <v>14</v>
      </c>
      <c r="B59" s="390">
        <v>63</v>
      </c>
      <c r="C59" s="390" t="s">
        <v>298</v>
      </c>
      <c r="D59" s="390" t="s">
        <v>257</v>
      </c>
      <c r="E59" s="375">
        <v>0.39652777777777776</v>
      </c>
    </row>
    <row r="60" spans="1:5" x14ac:dyDescent="0.25">
      <c r="A60" s="179">
        <v>15</v>
      </c>
      <c r="B60" s="390">
        <v>51</v>
      </c>
      <c r="C60" s="390" t="s">
        <v>299</v>
      </c>
      <c r="D60" s="390" t="s">
        <v>219</v>
      </c>
      <c r="E60" s="375">
        <v>0.40277777777777779</v>
      </c>
    </row>
    <row r="61" spans="1:5" x14ac:dyDescent="0.25">
      <c r="A61" s="179">
        <v>16</v>
      </c>
      <c r="B61" s="390">
        <v>52</v>
      </c>
      <c r="C61" s="390" t="s">
        <v>300</v>
      </c>
      <c r="D61" s="390" t="s">
        <v>219</v>
      </c>
      <c r="E61" s="375">
        <v>0.40555555555555556</v>
      </c>
    </row>
    <row r="62" spans="1:5" x14ac:dyDescent="0.25">
      <c r="A62" s="179">
        <v>17</v>
      </c>
      <c r="B62" s="390">
        <v>62</v>
      </c>
      <c r="C62" s="390" t="s">
        <v>301</v>
      </c>
      <c r="D62" s="390" t="s">
        <v>257</v>
      </c>
      <c r="E62" s="375">
        <v>0.40694444444444444</v>
      </c>
    </row>
    <row r="63" spans="1:5" x14ac:dyDescent="0.25">
      <c r="A63" s="179">
        <v>18</v>
      </c>
      <c r="B63" s="390">
        <v>55</v>
      </c>
      <c r="C63" s="390" t="s">
        <v>302</v>
      </c>
      <c r="D63" s="390" t="s">
        <v>219</v>
      </c>
      <c r="E63" s="375">
        <v>0.40902777777777777</v>
      </c>
    </row>
    <row r="64" spans="1:5" x14ac:dyDescent="0.25">
      <c r="A64" s="179">
        <v>19</v>
      </c>
      <c r="B64" s="390">
        <v>67</v>
      </c>
      <c r="C64" s="390" t="s">
        <v>303</v>
      </c>
      <c r="D64" s="390" t="s">
        <v>257</v>
      </c>
      <c r="E64" s="375">
        <v>0.41597222222222224</v>
      </c>
    </row>
    <row r="65" spans="1:5" x14ac:dyDescent="0.25">
      <c r="A65" s="179">
        <v>20</v>
      </c>
      <c r="B65" s="390">
        <v>53</v>
      </c>
      <c r="C65" s="390" t="s">
        <v>304</v>
      </c>
      <c r="D65" s="390" t="s">
        <v>219</v>
      </c>
      <c r="E65" s="375">
        <v>0.43611111111111112</v>
      </c>
    </row>
    <row r="66" spans="1:5" x14ac:dyDescent="0.25">
      <c r="A66" s="179">
        <v>21</v>
      </c>
      <c r="B66" s="390">
        <v>60</v>
      </c>
      <c r="C66" s="390" t="s">
        <v>305</v>
      </c>
      <c r="D66" s="390" t="s">
        <v>287</v>
      </c>
      <c r="E66" s="375">
        <v>0.44444444444444442</v>
      </c>
    </row>
    <row r="67" spans="1:5" x14ac:dyDescent="0.25">
      <c r="A67" s="179">
        <v>22</v>
      </c>
      <c r="B67" s="390">
        <v>61</v>
      </c>
      <c r="C67" s="390" t="s">
        <v>306</v>
      </c>
      <c r="D67" s="390" t="s">
        <v>287</v>
      </c>
      <c r="E67" s="375">
        <v>0.47291666666666665</v>
      </c>
    </row>
    <row r="68" spans="1:5" x14ac:dyDescent="0.25">
      <c r="A68" s="179">
        <v>23</v>
      </c>
      <c r="B68" s="390">
        <v>48</v>
      </c>
      <c r="C68" s="390" t="s">
        <v>307</v>
      </c>
      <c r="D68" s="390" t="s">
        <v>284</v>
      </c>
      <c r="E68" s="375">
        <v>0.50138888888888888</v>
      </c>
    </row>
    <row r="69" spans="1:5" x14ac:dyDescent="0.25">
      <c r="A69" s="179">
        <v>24</v>
      </c>
      <c r="B69" s="390"/>
      <c r="C69" s="390"/>
      <c r="D69" s="390"/>
      <c r="E69" s="180"/>
    </row>
    <row r="70" spans="1:5" ht="15.75" thickBot="1" x14ac:dyDescent="0.3">
      <c r="A70" s="181">
        <v>25</v>
      </c>
      <c r="B70" s="182"/>
      <c r="C70" s="182"/>
      <c r="D70" s="182"/>
      <c r="E70" s="183"/>
    </row>
    <row r="71" spans="1:5" x14ac:dyDescent="0.25">
      <c r="E71" s="184"/>
    </row>
    <row r="72" spans="1:5" ht="19.5" thickBot="1" x14ac:dyDescent="0.3">
      <c r="A72" s="832" t="s">
        <v>197</v>
      </c>
      <c r="B72" s="832"/>
      <c r="C72" s="832"/>
      <c r="D72" s="832"/>
      <c r="E72" s="832"/>
    </row>
    <row r="73" spans="1:5" ht="19.5" thickBot="1" x14ac:dyDescent="0.3">
      <c r="A73" s="246"/>
      <c r="B73" s="830" t="s">
        <v>84</v>
      </c>
      <c r="C73" s="830"/>
      <c r="D73" s="258" t="s">
        <v>194</v>
      </c>
      <c r="E73" s="245" t="s">
        <v>195</v>
      </c>
    </row>
    <row r="74" spans="1:5" ht="15.75" thickBot="1" x14ac:dyDescent="0.3">
      <c r="A74" s="347">
        <v>1</v>
      </c>
      <c r="B74" s="854" t="s">
        <v>312</v>
      </c>
      <c r="C74" s="854"/>
      <c r="D74" s="348" t="s">
        <v>308</v>
      </c>
      <c r="E74" s="349">
        <v>12</v>
      </c>
    </row>
    <row r="75" spans="1:5" x14ac:dyDescent="0.25">
      <c r="A75" s="367">
        <v>2</v>
      </c>
      <c r="B75" s="848" t="s">
        <v>313</v>
      </c>
      <c r="C75" s="848"/>
      <c r="D75" s="351" t="s">
        <v>309</v>
      </c>
      <c r="E75" s="374">
        <v>27</v>
      </c>
    </row>
    <row r="76" spans="1:5" x14ac:dyDescent="0.25">
      <c r="A76" s="369">
        <v>3</v>
      </c>
      <c r="B76" s="849" t="s">
        <v>343</v>
      </c>
      <c r="C76" s="849"/>
      <c r="D76" s="353" t="s">
        <v>310</v>
      </c>
      <c r="E76" s="370">
        <v>49</v>
      </c>
    </row>
    <row r="77" spans="1:5" ht="15.75" thickBot="1" x14ac:dyDescent="0.3">
      <c r="A77" s="371">
        <v>4</v>
      </c>
      <c r="B77" s="850" t="s">
        <v>279</v>
      </c>
      <c r="C77" s="851"/>
      <c r="D77" s="372" t="s">
        <v>311</v>
      </c>
      <c r="E77" s="373">
        <v>56</v>
      </c>
    </row>
    <row r="78" spans="1:5" ht="15.75" customHeight="1" x14ac:dyDescent="0.25">
      <c r="A78" s="188"/>
      <c r="D78" s="188"/>
      <c r="E78" s="189"/>
    </row>
    <row r="79" spans="1:5" ht="18.75" customHeight="1" thickBot="1" x14ac:dyDescent="0.3">
      <c r="A79" s="831" t="s">
        <v>198</v>
      </c>
      <c r="B79" s="831"/>
      <c r="C79" s="831"/>
      <c r="D79" s="831"/>
      <c r="E79" s="831"/>
    </row>
    <row r="80" spans="1:5" ht="15.75" thickBot="1" x14ac:dyDescent="0.3">
      <c r="A80" s="382" t="s">
        <v>83</v>
      </c>
      <c r="B80" s="383" t="s">
        <v>190</v>
      </c>
      <c r="C80" s="383" t="s">
        <v>191</v>
      </c>
      <c r="D80" s="383" t="s">
        <v>92</v>
      </c>
      <c r="E80" s="384" t="s">
        <v>192</v>
      </c>
    </row>
    <row r="81" spans="1:5" x14ac:dyDescent="0.25">
      <c r="A81" s="385">
        <v>1</v>
      </c>
      <c r="B81" s="386">
        <v>157</v>
      </c>
      <c r="C81" s="386" t="s">
        <v>314</v>
      </c>
      <c r="D81" s="386" t="s">
        <v>315</v>
      </c>
      <c r="E81" s="387">
        <v>0.52708333333333335</v>
      </c>
    </row>
    <row r="82" spans="1:5" x14ac:dyDescent="0.25">
      <c r="A82" s="179">
        <v>2</v>
      </c>
      <c r="B82" s="390">
        <v>158</v>
      </c>
      <c r="C82" s="390" t="s">
        <v>316</v>
      </c>
      <c r="D82" s="390" t="s">
        <v>315</v>
      </c>
      <c r="E82" s="375">
        <v>0.52777777777777779</v>
      </c>
    </row>
    <row r="83" spans="1:5" x14ac:dyDescent="0.25">
      <c r="A83" s="179">
        <v>3</v>
      </c>
      <c r="B83" s="390">
        <v>172</v>
      </c>
      <c r="C83" s="390" t="s">
        <v>317</v>
      </c>
      <c r="D83" s="390" t="s">
        <v>318</v>
      </c>
      <c r="E83" s="375">
        <v>0.52916666666666667</v>
      </c>
    </row>
    <row r="84" spans="1:5" x14ac:dyDescent="0.25">
      <c r="A84" s="179">
        <v>4</v>
      </c>
      <c r="B84" s="390">
        <v>156</v>
      </c>
      <c r="C84" s="390" t="s">
        <v>319</v>
      </c>
      <c r="D84" s="390" t="s">
        <v>315</v>
      </c>
      <c r="E84" s="375">
        <v>0.53055555555555556</v>
      </c>
    </row>
    <row r="85" spans="1:5" x14ac:dyDescent="0.25">
      <c r="A85" s="179">
        <v>5</v>
      </c>
      <c r="B85" s="390">
        <v>160</v>
      </c>
      <c r="C85" s="390" t="s">
        <v>320</v>
      </c>
      <c r="D85" s="390" t="s">
        <v>321</v>
      </c>
      <c r="E85" s="375">
        <v>0.54097222222222219</v>
      </c>
    </row>
    <row r="86" spans="1:5" x14ac:dyDescent="0.25">
      <c r="A86" s="179">
        <v>6</v>
      </c>
      <c r="B86" s="390">
        <v>162</v>
      </c>
      <c r="C86" s="390" t="s">
        <v>322</v>
      </c>
      <c r="D86" s="390" t="s">
        <v>321</v>
      </c>
      <c r="E86" s="375">
        <v>0.55277777777777781</v>
      </c>
    </row>
    <row r="87" spans="1:5" x14ac:dyDescent="0.25">
      <c r="A87" s="179">
        <v>7</v>
      </c>
      <c r="B87" s="390">
        <v>174</v>
      </c>
      <c r="C87" s="390" t="s">
        <v>323</v>
      </c>
      <c r="D87" s="390" t="s">
        <v>318</v>
      </c>
      <c r="E87" s="375">
        <v>0.55694444444444446</v>
      </c>
    </row>
    <row r="88" spans="1:5" x14ac:dyDescent="0.25">
      <c r="A88" s="179">
        <v>8</v>
      </c>
      <c r="B88" s="390">
        <v>155</v>
      </c>
      <c r="C88" s="390" t="s">
        <v>324</v>
      </c>
      <c r="D88" s="390" t="s">
        <v>315</v>
      </c>
      <c r="E88" s="375">
        <v>0.56597222222222221</v>
      </c>
    </row>
    <row r="89" spans="1:5" x14ac:dyDescent="0.25">
      <c r="A89" s="179">
        <v>9</v>
      </c>
      <c r="B89" s="390">
        <v>159</v>
      </c>
      <c r="C89" s="390" t="s">
        <v>325</v>
      </c>
      <c r="D89" s="390" t="s">
        <v>315</v>
      </c>
      <c r="E89" s="375">
        <v>0.56805555555555554</v>
      </c>
    </row>
    <row r="90" spans="1:5" x14ac:dyDescent="0.25">
      <c r="A90" s="179">
        <v>10</v>
      </c>
      <c r="B90" s="390">
        <v>154</v>
      </c>
      <c r="C90" s="390" t="s">
        <v>326</v>
      </c>
      <c r="D90" s="390" t="s">
        <v>315</v>
      </c>
      <c r="E90" s="375">
        <v>0.58263888888888893</v>
      </c>
    </row>
    <row r="91" spans="1:5" x14ac:dyDescent="0.25">
      <c r="A91" s="179">
        <v>11</v>
      </c>
      <c r="B91" s="390">
        <v>173</v>
      </c>
      <c r="C91" s="390" t="s">
        <v>327</v>
      </c>
      <c r="D91" s="390" t="s">
        <v>318</v>
      </c>
      <c r="E91" s="375">
        <v>0.58611111111111114</v>
      </c>
    </row>
    <row r="92" spans="1:5" x14ac:dyDescent="0.25">
      <c r="A92" s="179">
        <v>12</v>
      </c>
      <c r="B92" s="390">
        <v>175</v>
      </c>
      <c r="C92" s="390" t="s">
        <v>328</v>
      </c>
      <c r="D92" s="390" t="s">
        <v>318</v>
      </c>
      <c r="E92" s="375">
        <v>0.59791666666666665</v>
      </c>
    </row>
    <row r="93" spans="1:5" x14ac:dyDescent="0.25">
      <c r="A93" s="179">
        <v>13</v>
      </c>
      <c r="B93" s="390">
        <v>163</v>
      </c>
      <c r="C93" s="390" t="s">
        <v>329</v>
      </c>
      <c r="D93" s="390" t="s">
        <v>321</v>
      </c>
      <c r="E93" s="375">
        <v>0.6118055555555556</v>
      </c>
    </row>
    <row r="94" spans="1:5" x14ac:dyDescent="0.25">
      <c r="A94" s="179">
        <v>14</v>
      </c>
      <c r="B94" s="390">
        <v>161</v>
      </c>
      <c r="C94" s="390" t="s">
        <v>330</v>
      </c>
      <c r="D94" s="390" t="s">
        <v>321</v>
      </c>
      <c r="E94" s="375">
        <v>0.63888888888888884</v>
      </c>
    </row>
    <row r="95" spans="1:5" x14ac:dyDescent="0.25">
      <c r="A95" s="179">
        <v>15</v>
      </c>
      <c r="B95" s="390">
        <v>168</v>
      </c>
      <c r="C95" s="390" t="s">
        <v>331</v>
      </c>
      <c r="D95" s="390" t="s">
        <v>332</v>
      </c>
      <c r="E95" s="375">
        <v>0.64166666666666672</v>
      </c>
    </row>
    <row r="96" spans="1:5" x14ac:dyDescent="0.25">
      <c r="A96" s="179">
        <v>16</v>
      </c>
      <c r="B96" s="390">
        <v>164</v>
      </c>
      <c r="C96" s="390" t="s">
        <v>333</v>
      </c>
      <c r="D96" s="390" t="s">
        <v>321</v>
      </c>
      <c r="E96" s="375">
        <v>0.66249999999999998</v>
      </c>
    </row>
    <row r="97" spans="1:5" x14ac:dyDescent="0.25">
      <c r="A97" s="179">
        <v>17</v>
      </c>
      <c r="B97" s="390">
        <v>177</v>
      </c>
      <c r="C97" s="390" t="s">
        <v>334</v>
      </c>
      <c r="D97" s="390" t="s">
        <v>318</v>
      </c>
      <c r="E97" s="375">
        <v>0.67777777777777781</v>
      </c>
    </row>
    <row r="98" spans="1:5" x14ac:dyDescent="0.25">
      <c r="A98" s="179">
        <v>18</v>
      </c>
      <c r="B98" s="390">
        <v>167</v>
      </c>
      <c r="C98" s="390" t="s">
        <v>335</v>
      </c>
      <c r="D98" s="390" t="s">
        <v>332</v>
      </c>
      <c r="E98" s="375">
        <v>0.7006944444444444</v>
      </c>
    </row>
    <row r="99" spans="1:5" x14ac:dyDescent="0.25">
      <c r="A99" s="179">
        <v>19</v>
      </c>
      <c r="B99" s="390">
        <v>176</v>
      </c>
      <c r="C99" s="390" t="s">
        <v>336</v>
      </c>
      <c r="D99" s="390" t="s">
        <v>318</v>
      </c>
      <c r="E99" s="375">
        <v>0.70694444444444449</v>
      </c>
    </row>
    <row r="100" spans="1:5" x14ac:dyDescent="0.25">
      <c r="A100" s="179">
        <v>20</v>
      </c>
      <c r="B100" s="390">
        <v>169</v>
      </c>
      <c r="C100" s="390" t="s">
        <v>337</v>
      </c>
      <c r="D100" s="390" t="s">
        <v>332</v>
      </c>
      <c r="E100" s="375">
        <v>0.74097222222222225</v>
      </c>
    </row>
    <row r="101" spans="1:5" x14ac:dyDescent="0.25">
      <c r="A101" s="179">
        <v>21</v>
      </c>
      <c r="B101" s="390">
        <v>166</v>
      </c>
      <c r="C101" s="390" t="s">
        <v>338</v>
      </c>
      <c r="D101" s="390" t="s">
        <v>332</v>
      </c>
      <c r="E101" s="375">
        <v>0.79166666666666663</v>
      </c>
    </row>
    <row r="102" spans="1:5" x14ac:dyDescent="0.25">
      <c r="A102" s="179">
        <v>22</v>
      </c>
      <c r="B102" s="390"/>
      <c r="C102" s="390"/>
      <c r="D102" s="390"/>
      <c r="E102" s="178"/>
    </row>
    <row r="103" spans="1:5" x14ac:dyDescent="0.25">
      <c r="A103" s="179">
        <v>23</v>
      </c>
      <c r="B103" s="390"/>
      <c r="C103" s="390"/>
      <c r="D103" s="390"/>
      <c r="E103" s="178"/>
    </row>
    <row r="104" spans="1:5" x14ac:dyDescent="0.25">
      <c r="A104" s="179">
        <v>24</v>
      </c>
      <c r="B104" s="390"/>
      <c r="C104" s="390"/>
      <c r="D104" s="390"/>
      <c r="E104" s="180"/>
    </row>
    <row r="105" spans="1:5" ht="15.75" thickBot="1" x14ac:dyDescent="0.3">
      <c r="A105" s="181">
        <v>25</v>
      </c>
      <c r="B105" s="182"/>
      <c r="C105" s="182"/>
      <c r="D105" s="182"/>
      <c r="E105" s="183"/>
    </row>
    <row r="106" spans="1:5" ht="15.75" customHeight="1" x14ac:dyDescent="0.25">
      <c r="E106" s="184"/>
    </row>
    <row r="107" spans="1:5" ht="19.5" thickBot="1" x14ac:dyDescent="0.3">
      <c r="A107" s="832" t="s">
        <v>199</v>
      </c>
      <c r="B107" s="832"/>
      <c r="C107" s="832"/>
      <c r="D107" s="832"/>
      <c r="E107" s="832"/>
    </row>
    <row r="108" spans="1:5" ht="19.5" thickBot="1" x14ac:dyDescent="0.3">
      <c r="A108" s="246"/>
      <c r="B108" s="830" t="s">
        <v>84</v>
      </c>
      <c r="C108" s="830"/>
      <c r="D108" s="258" t="s">
        <v>194</v>
      </c>
      <c r="E108" s="245" t="s">
        <v>195</v>
      </c>
    </row>
    <row r="109" spans="1:5" ht="15.75" thickBot="1" x14ac:dyDescent="0.3">
      <c r="A109" s="347">
        <v>1</v>
      </c>
      <c r="B109" s="855" t="s">
        <v>312</v>
      </c>
      <c r="C109" s="856"/>
      <c r="D109" s="348" t="s">
        <v>339</v>
      </c>
      <c r="E109" s="349">
        <v>15</v>
      </c>
    </row>
    <row r="110" spans="1:5" x14ac:dyDescent="0.25">
      <c r="A110" s="367">
        <v>2</v>
      </c>
      <c r="B110" s="848" t="s">
        <v>344</v>
      </c>
      <c r="C110" s="848"/>
      <c r="D110" s="351" t="s">
        <v>340</v>
      </c>
      <c r="E110" s="368">
        <v>33</v>
      </c>
    </row>
    <row r="111" spans="1:5" x14ac:dyDescent="0.25">
      <c r="A111" s="369">
        <v>3</v>
      </c>
      <c r="B111" s="849" t="s">
        <v>345</v>
      </c>
      <c r="C111" s="849"/>
      <c r="D111" s="353" t="s">
        <v>341</v>
      </c>
      <c r="E111" s="370">
        <v>38</v>
      </c>
    </row>
    <row r="112" spans="1:5" ht="15.75" thickBot="1" x14ac:dyDescent="0.3">
      <c r="A112" s="371">
        <v>4</v>
      </c>
      <c r="B112" s="846" t="s">
        <v>346</v>
      </c>
      <c r="C112" s="846"/>
      <c r="D112" s="372" t="s">
        <v>342</v>
      </c>
      <c r="E112" s="373">
        <v>74</v>
      </c>
    </row>
    <row r="113" spans="1:5" x14ac:dyDescent="0.25">
      <c r="A113" s="185"/>
      <c r="B113" s="186"/>
      <c r="C113" s="186"/>
      <c r="D113" s="185"/>
      <c r="E113" s="187"/>
    </row>
    <row r="114" spans="1:5" ht="18.75" customHeight="1" thickBot="1" x14ac:dyDescent="0.3">
      <c r="A114" s="831" t="s">
        <v>200</v>
      </c>
      <c r="B114" s="831"/>
      <c r="C114" s="831"/>
      <c r="D114" s="831"/>
      <c r="E114" s="831"/>
    </row>
    <row r="115" spans="1:5" ht="15.75" thickBot="1" x14ac:dyDescent="0.3">
      <c r="A115" s="382" t="s">
        <v>83</v>
      </c>
      <c r="B115" s="383" t="s">
        <v>190</v>
      </c>
      <c r="C115" s="383" t="s">
        <v>191</v>
      </c>
      <c r="D115" s="383" t="s">
        <v>92</v>
      </c>
      <c r="E115" s="388" t="s">
        <v>192</v>
      </c>
    </row>
    <row r="116" spans="1:5" x14ac:dyDescent="0.25">
      <c r="A116" s="385">
        <v>1</v>
      </c>
      <c r="B116" s="389">
        <v>70</v>
      </c>
      <c r="C116" s="386" t="s">
        <v>347</v>
      </c>
      <c r="D116" s="386" t="s">
        <v>348</v>
      </c>
      <c r="E116" s="387">
        <v>0.31041666666666667</v>
      </c>
    </row>
    <row r="117" spans="1:5" x14ac:dyDescent="0.25">
      <c r="A117" s="179">
        <v>2</v>
      </c>
      <c r="B117" s="378">
        <v>89</v>
      </c>
      <c r="C117" s="390" t="s">
        <v>349</v>
      </c>
      <c r="D117" s="390" t="s">
        <v>248</v>
      </c>
      <c r="E117" s="375">
        <v>0.31666666666666665</v>
      </c>
    </row>
    <row r="118" spans="1:5" x14ac:dyDescent="0.25">
      <c r="A118" s="179">
        <v>3</v>
      </c>
      <c r="B118" s="378">
        <v>71</v>
      </c>
      <c r="C118" s="390" t="s">
        <v>350</v>
      </c>
      <c r="D118" s="390" t="s">
        <v>348</v>
      </c>
      <c r="E118" s="375">
        <v>0.32222222222222224</v>
      </c>
    </row>
    <row r="119" spans="1:5" x14ac:dyDescent="0.25">
      <c r="A119" s="179">
        <v>4</v>
      </c>
      <c r="B119" s="378">
        <v>110</v>
      </c>
      <c r="C119" s="390" t="s">
        <v>351</v>
      </c>
      <c r="D119" s="390" t="s">
        <v>352</v>
      </c>
      <c r="E119" s="375">
        <v>0.32361111111111113</v>
      </c>
    </row>
    <row r="120" spans="1:5" x14ac:dyDescent="0.25">
      <c r="A120" s="179">
        <v>5</v>
      </c>
      <c r="B120" s="378">
        <v>74</v>
      </c>
      <c r="C120" s="390" t="s">
        <v>353</v>
      </c>
      <c r="D120" s="390" t="s">
        <v>348</v>
      </c>
      <c r="E120" s="375">
        <v>0.32361111111111113</v>
      </c>
    </row>
    <row r="121" spans="1:5" x14ac:dyDescent="0.25">
      <c r="A121" s="179">
        <v>6</v>
      </c>
      <c r="B121" s="378">
        <v>112</v>
      </c>
      <c r="C121" s="390" t="s">
        <v>354</v>
      </c>
      <c r="D121" s="390" t="s">
        <v>352</v>
      </c>
      <c r="E121" s="375">
        <v>0.32430555555555557</v>
      </c>
    </row>
    <row r="122" spans="1:5" x14ac:dyDescent="0.25">
      <c r="A122" s="179">
        <v>7</v>
      </c>
      <c r="B122" s="378">
        <v>105</v>
      </c>
      <c r="C122" s="390" t="s">
        <v>355</v>
      </c>
      <c r="D122" s="390" t="s">
        <v>248</v>
      </c>
      <c r="E122" s="375">
        <v>0.32500000000000001</v>
      </c>
    </row>
    <row r="123" spans="1:5" x14ac:dyDescent="0.25">
      <c r="A123" s="179">
        <v>8</v>
      </c>
      <c r="B123" s="378">
        <v>75</v>
      </c>
      <c r="C123" s="390" t="s">
        <v>356</v>
      </c>
      <c r="D123" s="390" t="s">
        <v>348</v>
      </c>
      <c r="E123" s="375">
        <v>0.32569444444444445</v>
      </c>
    </row>
    <row r="124" spans="1:5" x14ac:dyDescent="0.25">
      <c r="A124" s="179">
        <v>9</v>
      </c>
      <c r="B124" s="378">
        <v>102</v>
      </c>
      <c r="C124" s="390" t="s">
        <v>357</v>
      </c>
      <c r="D124" s="390" t="s">
        <v>248</v>
      </c>
      <c r="E124" s="375">
        <v>0.32708333333333334</v>
      </c>
    </row>
    <row r="125" spans="1:5" x14ac:dyDescent="0.25">
      <c r="A125" s="179">
        <v>10</v>
      </c>
      <c r="B125" s="378">
        <v>111</v>
      </c>
      <c r="C125" s="390" t="s">
        <v>358</v>
      </c>
      <c r="D125" s="390" t="s">
        <v>352</v>
      </c>
      <c r="E125" s="375">
        <v>0.32916666666666666</v>
      </c>
    </row>
    <row r="126" spans="1:5" x14ac:dyDescent="0.25">
      <c r="A126" s="179">
        <v>11</v>
      </c>
      <c r="B126" s="378">
        <v>82</v>
      </c>
      <c r="C126" s="390" t="s">
        <v>359</v>
      </c>
      <c r="D126" s="390" t="s">
        <v>248</v>
      </c>
      <c r="E126" s="375">
        <v>0.33333333333333331</v>
      </c>
    </row>
    <row r="127" spans="1:5" x14ac:dyDescent="0.25">
      <c r="A127" s="179">
        <v>12</v>
      </c>
      <c r="B127" s="378">
        <v>117</v>
      </c>
      <c r="C127" s="390" t="s">
        <v>360</v>
      </c>
      <c r="D127" s="390" t="s">
        <v>257</v>
      </c>
      <c r="E127" s="375">
        <v>0.3347222222222222</v>
      </c>
    </row>
    <row r="128" spans="1:5" x14ac:dyDescent="0.25">
      <c r="A128" s="179">
        <v>13</v>
      </c>
      <c r="B128" s="378">
        <v>119</v>
      </c>
      <c r="C128" s="390" t="s">
        <v>361</v>
      </c>
      <c r="D128" s="390" t="s">
        <v>257</v>
      </c>
      <c r="E128" s="375">
        <v>0.3347222222222222</v>
      </c>
    </row>
    <row r="129" spans="1:5" x14ac:dyDescent="0.25">
      <c r="A129" s="179">
        <v>14</v>
      </c>
      <c r="B129" s="378">
        <v>118</v>
      </c>
      <c r="C129" s="390" t="s">
        <v>362</v>
      </c>
      <c r="D129" s="390" t="s">
        <v>257</v>
      </c>
      <c r="E129" s="375">
        <v>0.33680555555555558</v>
      </c>
    </row>
    <row r="130" spans="1:5" x14ac:dyDescent="0.25">
      <c r="A130" s="179">
        <v>15</v>
      </c>
      <c r="B130" s="378">
        <v>107</v>
      </c>
      <c r="C130" s="390" t="s">
        <v>363</v>
      </c>
      <c r="D130" s="390" t="s">
        <v>248</v>
      </c>
      <c r="E130" s="375">
        <v>0.33819444444444446</v>
      </c>
    </row>
    <row r="131" spans="1:5" x14ac:dyDescent="0.25">
      <c r="A131" s="179">
        <v>16</v>
      </c>
      <c r="B131" s="378">
        <v>113</v>
      </c>
      <c r="C131" s="390" t="s">
        <v>364</v>
      </c>
      <c r="D131" s="390" t="s">
        <v>352</v>
      </c>
      <c r="E131" s="375">
        <v>0.3527777777777778</v>
      </c>
    </row>
    <row r="132" spans="1:5" x14ac:dyDescent="0.25">
      <c r="A132" s="179">
        <v>17</v>
      </c>
      <c r="B132" s="378">
        <v>114</v>
      </c>
      <c r="C132" s="390" t="s">
        <v>365</v>
      </c>
      <c r="D132" s="390" t="s">
        <v>352</v>
      </c>
      <c r="E132" s="375">
        <v>0.35625000000000001</v>
      </c>
    </row>
    <row r="133" spans="1:5" x14ac:dyDescent="0.25">
      <c r="A133" s="179">
        <v>18</v>
      </c>
      <c r="B133" s="378">
        <v>121</v>
      </c>
      <c r="C133" s="390" t="s">
        <v>366</v>
      </c>
      <c r="D133" s="390" t="s">
        <v>257</v>
      </c>
      <c r="E133" s="375">
        <v>0.3576388888888889</v>
      </c>
    </row>
    <row r="134" spans="1:5" x14ac:dyDescent="0.25">
      <c r="A134" s="179">
        <v>19</v>
      </c>
      <c r="B134" s="378">
        <v>122</v>
      </c>
      <c r="C134" s="390" t="s">
        <v>367</v>
      </c>
      <c r="D134" s="390" t="s">
        <v>257</v>
      </c>
      <c r="E134" s="375">
        <v>0.35972222222222222</v>
      </c>
    </row>
    <row r="135" spans="1:5" x14ac:dyDescent="0.25">
      <c r="A135" s="179">
        <v>20</v>
      </c>
      <c r="B135" s="378">
        <v>108</v>
      </c>
      <c r="C135" s="390" t="s">
        <v>368</v>
      </c>
      <c r="D135" s="390" t="s">
        <v>248</v>
      </c>
      <c r="E135" s="375">
        <v>0.36180555555555555</v>
      </c>
    </row>
    <row r="136" spans="1:5" x14ac:dyDescent="0.25">
      <c r="A136" s="179">
        <v>21</v>
      </c>
      <c r="B136" s="378">
        <v>115</v>
      </c>
      <c r="C136" s="390" t="s">
        <v>369</v>
      </c>
      <c r="D136" s="390" t="s">
        <v>352</v>
      </c>
      <c r="E136" s="375">
        <v>0.36388888888888887</v>
      </c>
    </row>
    <row r="137" spans="1:5" x14ac:dyDescent="0.25">
      <c r="A137" s="179">
        <v>22</v>
      </c>
      <c r="B137" s="378">
        <v>123</v>
      </c>
      <c r="C137" s="390" t="s">
        <v>370</v>
      </c>
      <c r="D137" s="390" t="s">
        <v>257</v>
      </c>
      <c r="E137" s="375">
        <v>0.375</v>
      </c>
    </row>
    <row r="138" spans="1:5" x14ac:dyDescent="0.25">
      <c r="A138" s="179">
        <v>23</v>
      </c>
      <c r="B138" s="378">
        <v>76</v>
      </c>
      <c r="C138" s="390" t="s">
        <v>371</v>
      </c>
      <c r="D138" s="390" t="s">
        <v>348</v>
      </c>
      <c r="E138" s="375">
        <v>0.39652777777777776</v>
      </c>
    </row>
    <row r="139" spans="1:5" x14ac:dyDescent="0.25">
      <c r="A139" s="179">
        <v>24</v>
      </c>
      <c r="B139" s="390"/>
      <c r="C139" s="390"/>
      <c r="D139" s="390"/>
      <c r="E139" s="180"/>
    </row>
    <row r="140" spans="1:5" ht="15.75" thickBot="1" x14ac:dyDescent="0.3">
      <c r="A140" s="181">
        <v>25</v>
      </c>
      <c r="B140" s="182"/>
      <c r="C140" s="182"/>
      <c r="D140" s="182"/>
      <c r="E140" s="183"/>
    </row>
    <row r="141" spans="1:5" ht="15.75" customHeight="1" x14ac:dyDescent="0.25">
      <c r="E141" s="184"/>
    </row>
    <row r="142" spans="1:5" ht="19.5" thickBot="1" x14ac:dyDescent="0.3">
      <c r="A142" s="832" t="s">
        <v>201</v>
      </c>
      <c r="B142" s="832"/>
      <c r="C142" s="832"/>
      <c r="D142" s="832"/>
      <c r="E142" s="832"/>
    </row>
    <row r="143" spans="1:5" ht="19.5" thickBot="1" x14ac:dyDescent="0.3">
      <c r="A143" s="246"/>
      <c r="B143" s="830" t="s">
        <v>84</v>
      </c>
      <c r="C143" s="830"/>
      <c r="D143" s="258" t="s">
        <v>194</v>
      </c>
      <c r="E143" s="245" t="s">
        <v>195</v>
      </c>
    </row>
    <row r="144" spans="1:5" ht="15.75" thickBot="1" x14ac:dyDescent="0.3">
      <c r="A144" s="347">
        <v>1</v>
      </c>
      <c r="B144" s="847" t="s">
        <v>376</v>
      </c>
      <c r="C144" s="847"/>
      <c r="D144" s="348" t="s">
        <v>372</v>
      </c>
      <c r="E144" s="349">
        <v>17</v>
      </c>
    </row>
    <row r="145" spans="1:5" x14ac:dyDescent="0.25">
      <c r="A145" s="367">
        <v>2</v>
      </c>
      <c r="B145" s="848" t="s">
        <v>281</v>
      </c>
      <c r="C145" s="848"/>
      <c r="D145" s="351" t="s">
        <v>373</v>
      </c>
      <c r="E145" s="374">
        <v>29</v>
      </c>
    </row>
    <row r="146" spans="1:5" x14ac:dyDescent="0.25">
      <c r="A146" s="369">
        <v>3</v>
      </c>
      <c r="B146" s="849" t="s">
        <v>377</v>
      </c>
      <c r="C146" s="849"/>
      <c r="D146" s="353" t="s">
        <v>374</v>
      </c>
      <c r="E146" s="370">
        <v>36</v>
      </c>
    </row>
    <row r="147" spans="1:5" ht="15.75" thickBot="1" x14ac:dyDescent="0.3">
      <c r="A147" s="371">
        <v>4</v>
      </c>
      <c r="B147" s="850" t="s">
        <v>279</v>
      </c>
      <c r="C147" s="851"/>
      <c r="D147" s="372" t="s">
        <v>375</v>
      </c>
      <c r="E147" s="373">
        <v>57</v>
      </c>
    </row>
    <row r="148" spans="1:5" x14ac:dyDescent="0.25">
      <c r="A148" s="185"/>
      <c r="B148" s="186"/>
      <c r="C148" s="186"/>
      <c r="D148" s="185"/>
      <c r="E148" s="187"/>
    </row>
    <row r="149" spans="1:5" ht="18.75" customHeight="1" thickBot="1" x14ac:dyDescent="0.3">
      <c r="A149" s="831" t="s">
        <v>202</v>
      </c>
      <c r="B149" s="831"/>
      <c r="C149" s="831"/>
      <c r="D149" s="831"/>
      <c r="E149" s="831"/>
    </row>
    <row r="150" spans="1:5" ht="15.75" thickBot="1" x14ac:dyDescent="0.3">
      <c r="A150" s="382" t="s">
        <v>83</v>
      </c>
      <c r="B150" s="383" t="s">
        <v>190</v>
      </c>
      <c r="C150" s="383" t="s">
        <v>191</v>
      </c>
      <c r="D150" s="383" t="s">
        <v>92</v>
      </c>
      <c r="E150" s="384" t="s">
        <v>192</v>
      </c>
    </row>
    <row r="151" spans="1:5" x14ac:dyDescent="0.25">
      <c r="A151" s="385">
        <v>1</v>
      </c>
      <c r="B151" s="389">
        <v>142</v>
      </c>
      <c r="C151" s="386" t="s">
        <v>378</v>
      </c>
      <c r="D151" s="386" t="s">
        <v>287</v>
      </c>
      <c r="E151" s="387">
        <v>0.44861111111111113</v>
      </c>
    </row>
    <row r="152" spans="1:5" x14ac:dyDescent="0.25">
      <c r="A152" s="179">
        <v>2</v>
      </c>
      <c r="B152" s="378">
        <v>136</v>
      </c>
      <c r="C152" s="390" t="s">
        <v>379</v>
      </c>
      <c r="D152" s="390" t="s">
        <v>380</v>
      </c>
      <c r="E152" s="375">
        <v>0.46597222222222223</v>
      </c>
    </row>
    <row r="153" spans="1:5" x14ac:dyDescent="0.25">
      <c r="A153" s="179">
        <v>3</v>
      </c>
      <c r="B153" s="378">
        <v>127</v>
      </c>
      <c r="C153" s="390" t="s">
        <v>381</v>
      </c>
      <c r="D153" s="390" t="s">
        <v>382</v>
      </c>
      <c r="E153" s="375">
        <v>0.47499999999999998</v>
      </c>
    </row>
    <row r="154" spans="1:5" x14ac:dyDescent="0.25">
      <c r="A154" s="179">
        <v>4</v>
      </c>
      <c r="B154" s="378">
        <v>143</v>
      </c>
      <c r="C154" s="390" t="s">
        <v>383</v>
      </c>
      <c r="D154" s="390" t="s">
        <v>287</v>
      </c>
      <c r="E154" s="375">
        <v>0.47638888888888886</v>
      </c>
    </row>
    <row r="155" spans="1:5" x14ac:dyDescent="0.25">
      <c r="A155" s="179">
        <v>5</v>
      </c>
      <c r="B155" s="378">
        <v>125</v>
      </c>
      <c r="C155" s="390" t="s">
        <v>384</v>
      </c>
      <c r="D155" s="390" t="s">
        <v>382</v>
      </c>
      <c r="E155" s="375">
        <v>0.4777777777777778</v>
      </c>
    </row>
    <row r="156" spans="1:5" x14ac:dyDescent="0.25">
      <c r="A156" s="179">
        <v>6</v>
      </c>
      <c r="B156" s="378">
        <v>126</v>
      </c>
      <c r="C156" s="390" t="s">
        <v>385</v>
      </c>
      <c r="D156" s="390" t="s">
        <v>382</v>
      </c>
      <c r="E156" s="375">
        <v>0.48472222222222222</v>
      </c>
    </row>
    <row r="157" spans="1:5" x14ac:dyDescent="0.25">
      <c r="A157" s="179">
        <v>7</v>
      </c>
      <c r="B157" s="378">
        <v>128</v>
      </c>
      <c r="C157" s="390" t="s">
        <v>386</v>
      </c>
      <c r="D157" s="390" t="s">
        <v>382</v>
      </c>
      <c r="E157" s="375">
        <v>0.49027777777777776</v>
      </c>
    </row>
    <row r="158" spans="1:5" x14ac:dyDescent="0.25">
      <c r="A158" s="179">
        <v>8</v>
      </c>
      <c r="B158" s="378">
        <v>145</v>
      </c>
      <c r="C158" s="390" t="s">
        <v>387</v>
      </c>
      <c r="D158" s="390" t="s">
        <v>287</v>
      </c>
      <c r="E158" s="375">
        <v>0.49166666666666664</v>
      </c>
    </row>
    <row r="159" spans="1:5" x14ac:dyDescent="0.25">
      <c r="A159" s="179">
        <v>9</v>
      </c>
      <c r="B159" s="378">
        <v>129</v>
      </c>
      <c r="C159" s="390" t="s">
        <v>388</v>
      </c>
      <c r="D159" s="390" t="s">
        <v>382</v>
      </c>
      <c r="E159" s="375">
        <v>0.49513888888888891</v>
      </c>
    </row>
    <row r="160" spans="1:5" x14ac:dyDescent="0.25">
      <c r="A160" s="179">
        <v>10</v>
      </c>
      <c r="B160" s="378">
        <v>140</v>
      </c>
      <c r="C160" s="390" t="s">
        <v>389</v>
      </c>
      <c r="D160" s="390" t="s">
        <v>380</v>
      </c>
      <c r="E160" s="375">
        <v>0.49513888888888891</v>
      </c>
    </row>
    <row r="161" spans="1:5" x14ac:dyDescent="0.25">
      <c r="A161" s="179">
        <v>11</v>
      </c>
      <c r="B161" s="378">
        <v>144</v>
      </c>
      <c r="C161" s="390" t="s">
        <v>390</v>
      </c>
      <c r="D161" s="390" t="s">
        <v>287</v>
      </c>
      <c r="E161" s="375">
        <v>0.49861111111111112</v>
      </c>
    </row>
    <row r="162" spans="1:5" x14ac:dyDescent="0.25">
      <c r="A162" s="179">
        <v>12</v>
      </c>
      <c r="B162" s="378">
        <v>139</v>
      </c>
      <c r="C162" s="390" t="s">
        <v>391</v>
      </c>
      <c r="D162" s="390" t="s">
        <v>380</v>
      </c>
      <c r="E162" s="375">
        <v>0.49861111111111112</v>
      </c>
    </row>
    <row r="163" spans="1:5" x14ac:dyDescent="0.25">
      <c r="A163" s="179">
        <v>13</v>
      </c>
      <c r="B163" s="378">
        <v>137</v>
      </c>
      <c r="C163" s="390" t="s">
        <v>392</v>
      </c>
      <c r="D163" s="390" t="s">
        <v>380</v>
      </c>
      <c r="E163" s="375">
        <v>0.50555555555555554</v>
      </c>
    </row>
    <row r="164" spans="1:5" x14ac:dyDescent="0.25">
      <c r="A164" s="179">
        <v>14</v>
      </c>
      <c r="B164" s="378">
        <v>152</v>
      </c>
      <c r="C164" s="390" t="s">
        <v>393</v>
      </c>
      <c r="D164" s="390" t="s">
        <v>257</v>
      </c>
      <c r="E164" s="375">
        <v>0.51111111111111107</v>
      </c>
    </row>
    <row r="165" spans="1:5" x14ac:dyDescent="0.25">
      <c r="A165" s="179">
        <v>15</v>
      </c>
      <c r="B165" s="378">
        <v>138</v>
      </c>
      <c r="C165" s="390" t="s">
        <v>394</v>
      </c>
      <c r="D165" s="390" t="s">
        <v>380</v>
      </c>
      <c r="E165" s="375">
        <v>0.5131944444444444</v>
      </c>
    </row>
    <row r="166" spans="1:5" x14ac:dyDescent="0.25">
      <c r="A166" s="179">
        <v>16</v>
      </c>
      <c r="B166" s="378">
        <v>147</v>
      </c>
      <c r="C166" s="390" t="s">
        <v>395</v>
      </c>
      <c r="D166" s="390" t="s">
        <v>287</v>
      </c>
      <c r="E166" s="375">
        <v>0.51527777777777772</v>
      </c>
    </row>
    <row r="167" spans="1:5" x14ac:dyDescent="0.25">
      <c r="A167" s="179">
        <v>17</v>
      </c>
      <c r="B167" s="378">
        <v>141</v>
      </c>
      <c r="C167" s="390" t="s">
        <v>396</v>
      </c>
      <c r="D167" s="390" t="s">
        <v>380</v>
      </c>
      <c r="E167" s="375">
        <v>0.54027777777777775</v>
      </c>
    </row>
    <row r="168" spans="1:5" x14ac:dyDescent="0.25">
      <c r="A168" s="179">
        <v>18</v>
      </c>
      <c r="B168" s="378">
        <v>135</v>
      </c>
      <c r="C168" s="390" t="s">
        <v>397</v>
      </c>
      <c r="D168" s="390" t="s">
        <v>382</v>
      </c>
      <c r="E168" s="375">
        <v>0.5541666666666667</v>
      </c>
    </row>
    <row r="169" spans="1:5" x14ac:dyDescent="0.25">
      <c r="A169" s="179">
        <v>19</v>
      </c>
      <c r="B169" s="378">
        <v>151</v>
      </c>
      <c r="C169" s="390" t="s">
        <v>398</v>
      </c>
      <c r="D169" s="390" t="s">
        <v>257</v>
      </c>
      <c r="E169" s="375">
        <v>0.58263888888888893</v>
      </c>
    </row>
    <row r="170" spans="1:5" x14ac:dyDescent="0.25">
      <c r="A170" s="179">
        <v>20</v>
      </c>
      <c r="B170" s="378">
        <v>153</v>
      </c>
      <c r="C170" s="390" t="s">
        <v>399</v>
      </c>
      <c r="D170" s="390" t="s">
        <v>257</v>
      </c>
      <c r="E170" s="375">
        <v>0.58680555555555558</v>
      </c>
    </row>
    <row r="171" spans="1:5" x14ac:dyDescent="0.25">
      <c r="A171" s="179">
        <v>21</v>
      </c>
      <c r="B171" s="378">
        <v>149</v>
      </c>
      <c r="C171" s="390" t="s">
        <v>400</v>
      </c>
      <c r="D171" s="390" t="s">
        <v>257</v>
      </c>
      <c r="E171" s="375">
        <v>0.64027777777777772</v>
      </c>
    </row>
    <row r="172" spans="1:5" x14ac:dyDescent="0.25">
      <c r="A172" s="179">
        <v>22</v>
      </c>
      <c r="B172" s="378">
        <v>150</v>
      </c>
      <c r="C172" s="390" t="s">
        <v>401</v>
      </c>
      <c r="D172" s="390" t="s">
        <v>257</v>
      </c>
      <c r="E172" s="375">
        <v>0.64027777777777772</v>
      </c>
    </row>
    <row r="173" spans="1:5" x14ac:dyDescent="0.25">
      <c r="A173" s="179">
        <v>23</v>
      </c>
      <c r="B173" s="390"/>
      <c r="C173" s="390"/>
      <c r="D173" s="390"/>
      <c r="E173" s="178"/>
    </row>
    <row r="174" spans="1:5" x14ac:dyDescent="0.25">
      <c r="A174" s="179">
        <v>24</v>
      </c>
      <c r="B174" s="390"/>
      <c r="C174" s="390"/>
      <c r="D174" s="390"/>
      <c r="E174" s="180"/>
    </row>
    <row r="175" spans="1:5" ht="15.75" thickBot="1" x14ac:dyDescent="0.3">
      <c r="A175" s="181">
        <v>25</v>
      </c>
      <c r="B175" s="182"/>
      <c r="C175" s="182"/>
      <c r="D175" s="182"/>
      <c r="E175" s="183"/>
    </row>
    <row r="176" spans="1:5" x14ac:dyDescent="0.25">
      <c r="E176" s="184"/>
    </row>
    <row r="177" spans="1:5" ht="18.75" x14ac:dyDescent="0.25">
      <c r="A177" s="857" t="s">
        <v>203</v>
      </c>
      <c r="B177" s="857"/>
      <c r="C177" s="857"/>
      <c r="D177" s="857"/>
      <c r="E177" s="857"/>
    </row>
    <row r="178" spans="1:5" ht="19.5" thickBot="1" x14ac:dyDescent="0.3">
      <c r="A178" s="380"/>
      <c r="B178" s="858" t="s">
        <v>84</v>
      </c>
      <c r="C178" s="858"/>
      <c r="D178" s="380" t="s">
        <v>194</v>
      </c>
      <c r="E178" s="380" t="s">
        <v>195</v>
      </c>
    </row>
    <row r="179" spans="1:5" ht="15.75" thickBot="1" x14ac:dyDescent="0.3">
      <c r="A179" s="347">
        <v>1</v>
      </c>
      <c r="B179" s="847" t="s">
        <v>402</v>
      </c>
      <c r="C179" s="847"/>
      <c r="D179" s="348" t="s">
        <v>403</v>
      </c>
      <c r="E179" s="349">
        <v>21</v>
      </c>
    </row>
    <row r="180" spans="1:5" x14ac:dyDescent="0.25">
      <c r="A180" s="350">
        <v>2</v>
      </c>
      <c r="B180" s="848" t="s">
        <v>407</v>
      </c>
      <c r="C180" s="848"/>
      <c r="D180" s="351" t="s">
        <v>404</v>
      </c>
      <c r="E180" s="351">
        <v>24</v>
      </c>
    </row>
    <row r="181" spans="1:5" x14ac:dyDescent="0.25">
      <c r="A181" s="352">
        <v>3</v>
      </c>
      <c r="B181" s="849" t="s">
        <v>437</v>
      </c>
      <c r="C181" s="849"/>
      <c r="D181" s="353" t="s">
        <v>405</v>
      </c>
      <c r="E181" s="353">
        <v>37</v>
      </c>
    </row>
    <row r="182" spans="1:5" x14ac:dyDescent="0.25">
      <c r="A182" s="352">
        <v>4</v>
      </c>
      <c r="B182" s="852" t="s">
        <v>279</v>
      </c>
      <c r="C182" s="853"/>
      <c r="D182" s="353" t="s">
        <v>406</v>
      </c>
      <c r="E182" s="354">
        <v>74</v>
      </c>
    </row>
    <row r="183" spans="1:5" ht="15.75" customHeight="1" x14ac:dyDescent="0.25">
      <c r="A183" s="188"/>
      <c r="D183" s="188"/>
      <c r="E183" s="189"/>
    </row>
    <row r="184" spans="1:5" ht="18.75" customHeight="1" thickBot="1" x14ac:dyDescent="0.3">
      <c r="A184" s="831" t="s">
        <v>204</v>
      </c>
      <c r="B184" s="831"/>
      <c r="C184" s="831"/>
      <c r="D184" s="831"/>
      <c r="E184" s="831"/>
    </row>
    <row r="185" spans="1:5" ht="15.75" thickBot="1" x14ac:dyDescent="0.3">
      <c r="A185" s="382" t="s">
        <v>83</v>
      </c>
      <c r="B185" s="383" t="s">
        <v>190</v>
      </c>
      <c r="C185" s="383" t="s">
        <v>191</v>
      </c>
      <c r="D185" s="383" t="s">
        <v>92</v>
      </c>
      <c r="E185" s="384" t="s">
        <v>192</v>
      </c>
    </row>
    <row r="186" spans="1:5" x14ac:dyDescent="0.25">
      <c r="A186" s="385">
        <v>1</v>
      </c>
      <c r="B186" s="386">
        <v>225</v>
      </c>
      <c r="C186" s="386" t="s">
        <v>408</v>
      </c>
      <c r="D186" s="386" t="s">
        <v>409</v>
      </c>
      <c r="E186" s="387">
        <v>0.76527777777777772</v>
      </c>
    </row>
    <row r="187" spans="1:5" x14ac:dyDescent="0.25">
      <c r="A187" s="179">
        <v>2</v>
      </c>
      <c r="B187" s="390">
        <v>181</v>
      </c>
      <c r="C187" s="390" t="s">
        <v>410</v>
      </c>
      <c r="D187" s="390" t="s">
        <v>315</v>
      </c>
      <c r="E187" s="375">
        <v>0.76597222222222228</v>
      </c>
    </row>
    <row r="188" spans="1:5" x14ac:dyDescent="0.25">
      <c r="A188" s="179">
        <v>3</v>
      </c>
      <c r="B188" s="390">
        <v>221</v>
      </c>
      <c r="C188" s="390" t="s">
        <v>411</v>
      </c>
      <c r="D188" s="390" t="s">
        <v>409</v>
      </c>
      <c r="E188" s="375">
        <v>0.77777777777777779</v>
      </c>
    </row>
    <row r="189" spans="1:5" x14ac:dyDescent="0.25">
      <c r="A189" s="179">
        <v>4</v>
      </c>
      <c r="B189" s="390">
        <v>178</v>
      </c>
      <c r="C189" s="390" t="s">
        <v>412</v>
      </c>
      <c r="D189" s="390" t="s">
        <v>315</v>
      </c>
      <c r="E189" s="375">
        <v>0.77986111111111112</v>
      </c>
    </row>
    <row r="190" spans="1:5" x14ac:dyDescent="0.25">
      <c r="A190" s="179">
        <v>5</v>
      </c>
      <c r="B190" s="390">
        <v>211</v>
      </c>
      <c r="C190" s="390" t="s">
        <v>413</v>
      </c>
      <c r="D190" s="390" t="s">
        <v>315</v>
      </c>
      <c r="E190" s="375">
        <v>0.78125</v>
      </c>
    </row>
    <row r="191" spans="1:5" x14ac:dyDescent="0.25">
      <c r="A191" s="179">
        <v>6</v>
      </c>
      <c r="B191" s="390">
        <v>226</v>
      </c>
      <c r="C191" s="390" t="s">
        <v>414</v>
      </c>
      <c r="D191" s="390" t="s">
        <v>409</v>
      </c>
      <c r="E191" s="375">
        <v>0.78194444444444444</v>
      </c>
    </row>
    <row r="192" spans="1:5" x14ac:dyDescent="0.25">
      <c r="A192" s="179">
        <v>7</v>
      </c>
      <c r="B192" s="390">
        <v>222</v>
      </c>
      <c r="C192" s="390" t="s">
        <v>415</v>
      </c>
      <c r="D192" s="390" t="s">
        <v>409</v>
      </c>
      <c r="E192" s="375">
        <v>0.7895833333333333</v>
      </c>
    </row>
    <row r="193" spans="1:5" x14ac:dyDescent="0.25">
      <c r="A193" s="179">
        <v>8</v>
      </c>
      <c r="B193" s="390">
        <v>224</v>
      </c>
      <c r="C193" s="390" t="s">
        <v>416</v>
      </c>
      <c r="D193" s="390" t="s">
        <v>409</v>
      </c>
      <c r="E193" s="375">
        <v>0.79513888888888884</v>
      </c>
    </row>
    <row r="194" spans="1:5" x14ac:dyDescent="0.25">
      <c r="A194" s="179">
        <v>9</v>
      </c>
      <c r="B194" s="390">
        <v>212</v>
      </c>
      <c r="C194" s="390" t="s">
        <v>417</v>
      </c>
      <c r="D194" s="390" t="s">
        <v>418</v>
      </c>
      <c r="E194" s="375">
        <v>0.81736111111111109</v>
      </c>
    </row>
    <row r="195" spans="1:5" x14ac:dyDescent="0.25">
      <c r="A195" s="179">
        <v>10</v>
      </c>
      <c r="B195" s="390">
        <v>180</v>
      </c>
      <c r="C195" s="390" t="s">
        <v>419</v>
      </c>
      <c r="D195" s="390" t="s">
        <v>315</v>
      </c>
      <c r="E195" s="375">
        <v>0.82152777777777775</v>
      </c>
    </row>
    <row r="196" spans="1:5" x14ac:dyDescent="0.25">
      <c r="A196" s="179">
        <v>11</v>
      </c>
      <c r="B196" s="390">
        <v>214</v>
      </c>
      <c r="C196" s="390" t="s">
        <v>420</v>
      </c>
      <c r="D196" s="390" t="s">
        <v>418</v>
      </c>
      <c r="E196" s="375">
        <v>0.82291666666666663</v>
      </c>
    </row>
    <row r="197" spans="1:5" x14ac:dyDescent="0.25">
      <c r="A197" s="179">
        <v>12</v>
      </c>
      <c r="B197" s="390">
        <v>213</v>
      </c>
      <c r="C197" s="390" t="s">
        <v>421</v>
      </c>
      <c r="D197" s="390" t="s">
        <v>418</v>
      </c>
      <c r="E197" s="375">
        <v>0.82499999999999996</v>
      </c>
    </row>
    <row r="198" spans="1:5" x14ac:dyDescent="0.25">
      <c r="A198" s="179">
        <v>13</v>
      </c>
      <c r="B198" s="390">
        <v>227</v>
      </c>
      <c r="C198" s="390" t="s">
        <v>422</v>
      </c>
      <c r="D198" s="390" t="s">
        <v>409</v>
      </c>
      <c r="E198" s="375">
        <v>0.89166666666666672</v>
      </c>
    </row>
    <row r="199" spans="1:5" x14ac:dyDescent="0.25">
      <c r="A199" s="179">
        <v>14</v>
      </c>
      <c r="B199" s="390">
        <v>229</v>
      </c>
      <c r="C199" s="390" t="s">
        <v>423</v>
      </c>
      <c r="D199" s="390" t="s">
        <v>332</v>
      </c>
      <c r="E199" s="375">
        <v>0.91180555555555554</v>
      </c>
    </row>
    <row r="200" spans="1:5" x14ac:dyDescent="0.25">
      <c r="A200" s="179">
        <v>15</v>
      </c>
      <c r="B200" s="390">
        <v>220</v>
      </c>
      <c r="C200" s="390" t="s">
        <v>424</v>
      </c>
      <c r="D200" s="390" t="s">
        <v>418</v>
      </c>
      <c r="E200" s="375">
        <v>0.9291666666666667</v>
      </c>
    </row>
    <row r="201" spans="1:5" x14ac:dyDescent="0.25">
      <c r="A201" s="179">
        <v>16</v>
      </c>
      <c r="B201" s="390">
        <v>228</v>
      </c>
      <c r="C201" s="390" t="s">
        <v>425</v>
      </c>
      <c r="D201" s="390" t="s">
        <v>332</v>
      </c>
      <c r="E201" s="375">
        <v>0.93194444444444446</v>
      </c>
    </row>
    <row r="202" spans="1:5" x14ac:dyDescent="0.25">
      <c r="A202" s="179">
        <v>17</v>
      </c>
      <c r="B202" s="390">
        <v>216</v>
      </c>
      <c r="C202" s="390" t="s">
        <v>426</v>
      </c>
      <c r="D202" s="390" t="s">
        <v>418</v>
      </c>
      <c r="E202" s="375">
        <v>0.9375</v>
      </c>
    </row>
    <row r="203" spans="1:5" x14ac:dyDescent="0.25">
      <c r="A203" s="179">
        <v>18</v>
      </c>
      <c r="B203" s="390">
        <v>179</v>
      </c>
      <c r="C203" s="390" t="s">
        <v>427</v>
      </c>
      <c r="D203" s="390" t="s">
        <v>315</v>
      </c>
      <c r="E203" s="375">
        <v>0.95416666666666672</v>
      </c>
    </row>
    <row r="204" spans="1:5" x14ac:dyDescent="0.25">
      <c r="A204" s="179">
        <v>19</v>
      </c>
      <c r="B204" s="390">
        <v>215</v>
      </c>
      <c r="C204" s="390" t="s">
        <v>428</v>
      </c>
      <c r="D204" s="390" t="s">
        <v>418</v>
      </c>
      <c r="E204" s="375">
        <v>0.96180555555555558</v>
      </c>
    </row>
    <row r="205" spans="1:5" x14ac:dyDescent="0.25">
      <c r="A205" s="179">
        <v>20</v>
      </c>
      <c r="B205" s="390">
        <v>170</v>
      </c>
      <c r="C205" s="390" t="s">
        <v>429</v>
      </c>
      <c r="D205" s="390" t="s">
        <v>332</v>
      </c>
      <c r="E205" s="375">
        <v>0.98958333333333337</v>
      </c>
    </row>
    <row r="206" spans="1:5" x14ac:dyDescent="0.25">
      <c r="A206" s="179">
        <v>21</v>
      </c>
      <c r="B206" s="390">
        <v>171</v>
      </c>
      <c r="C206" s="390" t="s">
        <v>430</v>
      </c>
      <c r="D206" s="390" t="s">
        <v>332</v>
      </c>
      <c r="E206" s="379">
        <v>1.6689814814814814E-2</v>
      </c>
    </row>
    <row r="207" spans="1:5" x14ac:dyDescent="0.25">
      <c r="A207" s="179">
        <v>22</v>
      </c>
      <c r="B207" s="390"/>
      <c r="C207" s="390"/>
      <c r="D207" s="390"/>
      <c r="E207" s="180"/>
    </row>
    <row r="208" spans="1:5" x14ac:dyDescent="0.25">
      <c r="A208" s="179">
        <v>23</v>
      </c>
      <c r="B208" s="390"/>
      <c r="C208" s="390"/>
      <c r="D208" s="390"/>
      <c r="E208" s="180"/>
    </row>
    <row r="209" spans="1:5" x14ac:dyDescent="0.25">
      <c r="A209" s="179">
        <v>24</v>
      </c>
      <c r="B209" s="390"/>
      <c r="C209" s="390"/>
      <c r="D209" s="390"/>
      <c r="E209" s="180"/>
    </row>
    <row r="210" spans="1:5" ht="15.75" thickBot="1" x14ac:dyDescent="0.3">
      <c r="A210" s="181">
        <v>25</v>
      </c>
      <c r="B210" s="182"/>
      <c r="C210" s="182"/>
      <c r="D210" s="182"/>
      <c r="E210" s="183"/>
    </row>
    <row r="211" spans="1:5" ht="15.75" customHeight="1" x14ac:dyDescent="0.25">
      <c r="E211" s="184"/>
    </row>
    <row r="212" spans="1:5" ht="19.5" thickBot="1" x14ac:dyDescent="0.3">
      <c r="A212" s="832" t="s">
        <v>205</v>
      </c>
      <c r="B212" s="832"/>
      <c r="C212" s="832"/>
      <c r="D212" s="832"/>
      <c r="E212" s="832"/>
    </row>
    <row r="213" spans="1:5" ht="19.5" thickBot="1" x14ac:dyDescent="0.3">
      <c r="A213" s="246"/>
      <c r="B213" s="830" t="s">
        <v>84</v>
      </c>
      <c r="C213" s="830"/>
      <c r="D213" s="258" t="s">
        <v>194</v>
      </c>
      <c r="E213" s="245" t="s">
        <v>195</v>
      </c>
    </row>
    <row r="214" spans="1:5" ht="15.75" thickBot="1" x14ac:dyDescent="0.3">
      <c r="A214" s="347">
        <v>1</v>
      </c>
      <c r="B214" s="847" t="s">
        <v>409</v>
      </c>
      <c r="C214" s="847"/>
      <c r="D214" s="348" t="s">
        <v>433</v>
      </c>
      <c r="E214" s="349">
        <v>17</v>
      </c>
    </row>
    <row r="215" spans="1:5" x14ac:dyDescent="0.25">
      <c r="A215" s="367">
        <v>2</v>
      </c>
      <c r="B215" s="848" t="s">
        <v>431</v>
      </c>
      <c r="C215" s="848"/>
      <c r="D215" s="351" t="s">
        <v>434</v>
      </c>
      <c r="E215" s="374">
        <v>21</v>
      </c>
    </row>
    <row r="216" spans="1:5" x14ac:dyDescent="0.25">
      <c r="A216" s="369">
        <v>3</v>
      </c>
      <c r="B216" s="849" t="s">
        <v>432</v>
      </c>
      <c r="C216" s="849"/>
      <c r="D216" s="353" t="s">
        <v>435</v>
      </c>
      <c r="E216" s="376">
        <v>47</v>
      </c>
    </row>
    <row r="217" spans="1:5" ht="15.75" thickBot="1" x14ac:dyDescent="0.3">
      <c r="A217" s="371">
        <v>4</v>
      </c>
      <c r="B217" s="846" t="s">
        <v>346</v>
      </c>
      <c r="C217" s="846"/>
      <c r="D217" s="372" t="s">
        <v>436</v>
      </c>
      <c r="E217" s="373">
        <v>71</v>
      </c>
    </row>
    <row r="292" spans="1:1" x14ac:dyDescent="0.25">
      <c r="A292" s="188"/>
    </row>
    <row r="327" spans="1:1" x14ac:dyDescent="0.25">
      <c r="A327" s="188"/>
    </row>
    <row r="348" spans="1:1" x14ac:dyDescent="0.25">
      <c r="A348" s="188"/>
    </row>
    <row r="370" spans="1:3" x14ac:dyDescent="0.25">
      <c r="A370" s="188"/>
    </row>
    <row r="378" spans="1:3" x14ac:dyDescent="0.25">
      <c r="A378" s="188"/>
      <c r="B378" s="190"/>
      <c r="C378" s="188"/>
    </row>
    <row r="436" spans="1:1" x14ac:dyDescent="0.25">
      <c r="A436" s="188"/>
    </row>
    <row r="491" spans="1:1" x14ac:dyDescent="0.25">
      <c r="A491" s="188"/>
    </row>
    <row r="536" spans="1:1" x14ac:dyDescent="0.25">
      <c r="A536" s="188"/>
    </row>
    <row r="546" spans="1:1" x14ac:dyDescent="0.25">
      <c r="A546" s="188"/>
    </row>
    <row r="567" spans="1:1" x14ac:dyDescent="0.25">
      <c r="A567" s="188"/>
    </row>
  </sheetData>
  <mergeCells count="43">
    <mergeCell ref="B214:C214"/>
    <mergeCell ref="B215:C215"/>
    <mergeCell ref="B216:C216"/>
    <mergeCell ref="B217:C217"/>
    <mergeCell ref="B74:C74"/>
    <mergeCell ref="B75:C75"/>
    <mergeCell ref="B76:C76"/>
    <mergeCell ref="B77:C77"/>
    <mergeCell ref="B109:C109"/>
    <mergeCell ref="A184:E184"/>
    <mergeCell ref="A212:E212"/>
    <mergeCell ref="B213:C213"/>
    <mergeCell ref="A177:E177"/>
    <mergeCell ref="B178:C178"/>
    <mergeCell ref="B179:C179"/>
    <mergeCell ref="B180:C180"/>
    <mergeCell ref="B181:C181"/>
    <mergeCell ref="B182:C182"/>
    <mergeCell ref="A149:E149"/>
    <mergeCell ref="A114:E114"/>
    <mergeCell ref="A142:E142"/>
    <mergeCell ref="B143:C143"/>
    <mergeCell ref="A79:E79"/>
    <mergeCell ref="A107:E107"/>
    <mergeCell ref="B108:C108"/>
    <mergeCell ref="B110:C110"/>
    <mergeCell ref="B111:C111"/>
    <mergeCell ref="B112:C112"/>
    <mergeCell ref="B144:C144"/>
    <mergeCell ref="B145:C145"/>
    <mergeCell ref="B146:C146"/>
    <mergeCell ref="B147:C147"/>
    <mergeCell ref="B73:C73"/>
    <mergeCell ref="A44:E44"/>
    <mergeCell ref="A72:E72"/>
    <mergeCell ref="A5:E5"/>
    <mergeCell ref="A9:E9"/>
    <mergeCell ref="A37:E37"/>
    <mergeCell ref="B38:C38"/>
    <mergeCell ref="B39:C39"/>
    <mergeCell ref="B40:C40"/>
    <mergeCell ref="B41:C41"/>
    <mergeCell ref="B42:C42"/>
  </mergeCells>
  <pageMargins left="0.70866141732283472" right="0.70866141732283472" top="0.78740157480314965" bottom="0.78740157480314965" header="0.51181102362204722" footer="0.51181102362204722"/>
  <pageSetup paperSize="9" scale="99" fitToHeight="0" orientation="portrait" horizontalDpi="300" verticalDpi="300" r:id="rId1"/>
  <rowBreaks count="5" manualBreakCount="5">
    <brk id="43" max="16383" man="1"/>
    <brk id="78" max="16383" man="1"/>
    <brk id="113" max="16383" man="1"/>
    <brk id="148" max="16383" man="1"/>
    <brk id="183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  <pageSetUpPr fitToPage="1"/>
  </sheetPr>
  <dimension ref="A1:IJ48"/>
  <sheetViews>
    <sheetView view="pageBreakPreview" topLeftCell="A8" zoomScale="110" zoomScaleNormal="100" zoomScalePageLayoutView="110" workbookViewId="0">
      <selection activeCell="M17" sqref="M17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6" width="8.7109375" style="76" customWidth="1"/>
    <col min="17" max="17" width="8.7109375" style="74" customWidth="1"/>
    <col min="18" max="18" width="8.85546875" style="76" customWidth="1"/>
    <col min="19" max="19" width="8.85546875" style="74" customWidth="1"/>
    <col min="20" max="20" width="5.28515625" style="73" customWidth="1"/>
    <col min="21" max="21" width="13.7109375" style="73" customWidth="1"/>
    <col min="22" max="22" width="10" style="73" customWidth="1"/>
    <col min="23" max="23" width="7" style="73" customWidth="1"/>
    <col min="24" max="241" width="9.140625" style="77" customWidth="1"/>
    <col min="242" max="242" width="2.7109375" style="77" customWidth="1"/>
    <col min="243" max="243" width="17.5703125" style="77" customWidth="1"/>
    <col min="244" max="244" width="11.5703125" style="77" hidden="1" customWidth="1"/>
    <col min="245" max="16384" width="1.7109375" style="77"/>
  </cols>
  <sheetData>
    <row r="1" spans="1:244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4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4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4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4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4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4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4" s="122" customFormat="1" ht="15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244" s="79" customFormat="1" ht="36" x14ac:dyDescent="0.35">
      <c r="A9" s="741" t="s">
        <v>206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8"/>
    </row>
    <row r="10" spans="1:244" s="78" customFormat="1" ht="21" x14ac:dyDescent="0.35">
      <c r="D10" s="80"/>
      <c r="F10" s="81"/>
      <c r="G10" s="80"/>
      <c r="I10" s="81"/>
      <c r="J10" s="82"/>
      <c r="L10" s="81"/>
      <c r="M10" s="82"/>
      <c r="O10" s="81"/>
      <c r="P10" s="83"/>
      <c r="Q10" s="80"/>
      <c r="R10" s="82"/>
      <c r="S10" s="80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</row>
    <row r="11" spans="1:244" s="79" customFormat="1" ht="21" x14ac:dyDescent="0.35">
      <c r="A11" s="859"/>
      <c r="B11" s="872" t="s">
        <v>92</v>
      </c>
      <c r="C11" s="86" t="s">
        <v>93</v>
      </c>
      <c r="D11" s="743" t="s">
        <v>207</v>
      </c>
      <c r="E11" s="743"/>
      <c r="F11" s="743"/>
      <c r="G11" s="743" t="s">
        <v>207</v>
      </c>
      <c r="H11" s="743"/>
      <c r="I11" s="743"/>
      <c r="J11" s="743" t="s">
        <v>207</v>
      </c>
      <c r="K11" s="743"/>
      <c r="L11" s="743"/>
      <c r="M11" s="743" t="s">
        <v>207</v>
      </c>
      <c r="N11" s="743"/>
      <c r="O11" s="743"/>
      <c r="P11" s="862" t="s">
        <v>94</v>
      </c>
      <c r="Q11" s="862" t="s">
        <v>95</v>
      </c>
      <c r="R11" s="743" t="s">
        <v>96</v>
      </c>
      <c r="S11" s="784"/>
      <c r="T11" s="743" t="s">
        <v>97</v>
      </c>
      <c r="U11" s="743"/>
      <c r="V11" s="869" t="s">
        <v>12</v>
      </c>
      <c r="W11" s="80"/>
      <c r="X11" s="90"/>
      <c r="Y11" s="90"/>
      <c r="Z11" s="90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</row>
    <row r="12" spans="1:244" s="79" customFormat="1" ht="21" x14ac:dyDescent="0.35">
      <c r="A12" s="860"/>
      <c r="B12" s="873"/>
      <c r="C12" s="176"/>
      <c r="D12" s="743" t="s">
        <v>208</v>
      </c>
      <c r="E12" s="743"/>
      <c r="F12" s="743"/>
      <c r="G12" s="743" t="s">
        <v>208</v>
      </c>
      <c r="H12" s="743"/>
      <c r="I12" s="743"/>
      <c r="J12" s="743" t="s">
        <v>208</v>
      </c>
      <c r="K12" s="743"/>
      <c r="L12" s="743"/>
      <c r="M12" s="743" t="s">
        <v>208</v>
      </c>
      <c r="N12" s="743"/>
      <c r="O12" s="743"/>
      <c r="P12" s="863"/>
      <c r="Q12" s="863"/>
      <c r="R12" s="865" t="s">
        <v>208</v>
      </c>
      <c r="S12" s="866"/>
      <c r="T12" s="743"/>
      <c r="U12" s="743"/>
      <c r="V12" s="870"/>
      <c r="W12" s="80"/>
      <c r="X12" s="90"/>
      <c r="Y12" s="90"/>
      <c r="Z12" s="90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78"/>
      <c r="IF12" s="78"/>
      <c r="IG12" s="78"/>
      <c r="IH12" s="78"/>
      <c r="II12" s="78"/>
      <c r="IJ12" s="78"/>
    </row>
    <row r="13" spans="1:244" s="248" customFormat="1" ht="21" x14ac:dyDescent="0.35">
      <c r="A13" s="861"/>
      <c r="B13" s="874"/>
      <c r="C13" s="335" t="s">
        <v>93</v>
      </c>
      <c r="D13" s="824" t="s">
        <v>20</v>
      </c>
      <c r="E13" s="825"/>
      <c r="F13" s="826"/>
      <c r="G13" s="824" t="s">
        <v>23</v>
      </c>
      <c r="H13" s="825"/>
      <c r="I13" s="826"/>
      <c r="J13" s="824" t="s">
        <v>24</v>
      </c>
      <c r="K13" s="825"/>
      <c r="L13" s="826"/>
      <c r="M13" s="824" t="s">
        <v>22</v>
      </c>
      <c r="N13" s="825"/>
      <c r="O13" s="826"/>
      <c r="P13" s="864"/>
      <c r="Q13" s="864"/>
      <c r="R13" s="867"/>
      <c r="S13" s="868"/>
      <c r="T13" s="743"/>
      <c r="U13" s="743"/>
      <c r="V13" s="871"/>
      <c r="W13" s="250"/>
      <c r="X13" s="331"/>
      <c r="Y13" s="331"/>
      <c r="Z13" s="331"/>
    </row>
    <row r="14" spans="1:244" s="79" customFormat="1" ht="21" x14ac:dyDescent="0.35">
      <c r="A14" s="880">
        <v>1</v>
      </c>
      <c r="B14" s="882" t="s">
        <v>508</v>
      </c>
      <c r="C14" s="252">
        <v>777644380</v>
      </c>
      <c r="D14" s="884"/>
      <c r="E14" s="885"/>
      <c r="F14" s="886"/>
      <c r="G14" s="344">
        <v>1</v>
      </c>
      <c r="H14" s="339" t="s">
        <v>98</v>
      </c>
      <c r="I14" s="345">
        <v>2</v>
      </c>
      <c r="J14" s="344">
        <v>0</v>
      </c>
      <c r="K14" s="339" t="s">
        <v>98</v>
      </c>
      <c r="L14" s="345">
        <v>2</v>
      </c>
      <c r="M14" s="344">
        <v>0</v>
      </c>
      <c r="N14" s="339" t="s">
        <v>98</v>
      </c>
      <c r="O14" s="345">
        <v>2</v>
      </c>
      <c r="P14" s="890">
        <f>IF(G14&gt;I14,1,0)+IF(J14&gt;L14,1,0)+IF(M14&gt;O14,1,0)</f>
        <v>0</v>
      </c>
      <c r="Q14" s="890">
        <f>IF(G14&lt;I14,1,0)+IF(J14&lt;L14,1,0)+IF(M14&lt;O14,1,0)</f>
        <v>3</v>
      </c>
      <c r="R14" s="255">
        <f>G14+J14+M14</f>
        <v>1</v>
      </c>
      <c r="S14" s="255">
        <f>I14+L14+O14</f>
        <v>6</v>
      </c>
      <c r="T14" s="875">
        <v>1</v>
      </c>
      <c r="U14" s="876"/>
      <c r="V14" s="879">
        <f>1+IF(T14&lt;T16,1,0)+IF(T14&lt;T18,1,0)+IF(T14&lt;T20,1,0)</f>
        <v>4</v>
      </c>
      <c r="W14" s="78"/>
      <c r="X14" s="90"/>
      <c r="Y14" s="90"/>
      <c r="Z14" s="94"/>
    </row>
    <row r="15" spans="1:244" s="79" customFormat="1" ht="21" x14ac:dyDescent="0.35">
      <c r="A15" s="881"/>
      <c r="B15" s="883"/>
      <c r="C15" s="252"/>
      <c r="D15" s="887"/>
      <c r="E15" s="888"/>
      <c r="F15" s="889"/>
      <c r="G15" s="344">
        <v>61</v>
      </c>
      <c r="H15" s="339" t="s">
        <v>98</v>
      </c>
      <c r="I15" s="345">
        <v>63</v>
      </c>
      <c r="J15" s="344">
        <v>20</v>
      </c>
      <c r="K15" s="339" t="s">
        <v>98</v>
      </c>
      <c r="L15" s="345">
        <v>50</v>
      </c>
      <c r="M15" s="344">
        <v>37</v>
      </c>
      <c r="N15" s="339" t="s">
        <v>98</v>
      </c>
      <c r="O15" s="345">
        <v>50</v>
      </c>
      <c r="P15" s="891"/>
      <c r="Q15" s="891"/>
      <c r="R15" s="255">
        <f>G15+J15+M15</f>
        <v>118</v>
      </c>
      <c r="S15" s="255">
        <f>I15+L15+O15</f>
        <v>163</v>
      </c>
      <c r="T15" s="877"/>
      <c r="U15" s="878"/>
      <c r="V15" s="879"/>
      <c r="W15" s="78"/>
      <c r="X15" s="90"/>
      <c r="Y15" s="90"/>
      <c r="Z15" s="94"/>
    </row>
    <row r="16" spans="1:244" s="79" customFormat="1" ht="21" x14ac:dyDescent="0.35">
      <c r="A16" s="880">
        <v>2</v>
      </c>
      <c r="B16" s="882" t="s">
        <v>509</v>
      </c>
      <c r="C16" s="252">
        <v>602693433</v>
      </c>
      <c r="D16" s="344">
        <f>I14</f>
        <v>2</v>
      </c>
      <c r="E16" s="340" t="s">
        <v>98</v>
      </c>
      <c r="F16" s="345">
        <f>G14</f>
        <v>1</v>
      </c>
      <c r="G16" s="884"/>
      <c r="H16" s="885"/>
      <c r="I16" s="886"/>
      <c r="J16" s="344">
        <v>0</v>
      </c>
      <c r="K16" s="339" t="s">
        <v>98</v>
      </c>
      <c r="L16" s="345">
        <v>2</v>
      </c>
      <c r="M16" s="344">
        <v>0</v>
      </c>
      <c r="N16" s="339" t="s">
        <v>98</v>
      </c>
      <c r="O16" s="345">
        <v>2</v>
      </c>
      <c r="P16" s="890">
        <f>IF(D16&gt;F16,1,0)+IF(J16&gt;L16,1,0)+IF(M16&gt;O16,1,0)</f>
        <v>1</v>
      </c>
      <c r="Q16" s="890">
        <f>IF(D16&lt;F16,1,0)+IF(J16&lt;L16,1,0)+IF(M16&lt;O16,1,0)</f>
        <v>2</v>
      </c>
      <c r="R16" s="255">
        <f>D16+J16+M16</f>
        <v>2</v>
      </c>
      <c r="S16" s="255">
        <f>F16+L16+O16</f>
        <v>5</v>
      </c>
      <c r="T16" s="875">
        <v>2</v>
      </c>
      <c r="U16" s="876"/>
      <c r="V16" s="879">
        <f>1+IF(T16&lt;T14,1,0)+IF(T16&lt;T18,1,0)+IF(T16&lt;T20,1,0)</f>
        <v>3</v>
      </c>
      <c r="W16" s="78"/>
      <c r="X16" s="90"/>
      <c r="Y16" s="90"/>
      <c r="Z16" s="94"/>
    </row>
    <row r="17" spans="1:244" s="79" customFormat="1" ht="21" x14ac:dyDescent="0.35">
      <c r="A17" s="881"/>
      <c r="B17" s="883"/>
      <c r="C17" s="252"/>
      <c r="D17" s="344">
        <f>I15</f>
        <v>63</v>
      </c>
      <c r="E17" s="340" t="s">
        <v>98</v>
      </c>
      <c r="F17" s="345">
        <f>G15</f>
        <v>61</v>
      </c>
      <c r="G17" s="887"/>
      <c r="H17" s="888"/>
      <c r="I17" s="889"/>
      <c r="J17" s="344">
        <v>27</v>
      </c>
      <c r="K17" s="339" t="s">
        <v>98</v>
      </c>
      <c r="L17" s="345">
        <v>50</v>
      </c>
      <c r="M17" s="344">
        <v>18</v>
      </c>
      <c r="N17" s="339" t="s">
        <v>98</v>
      </c>
      <c r="O17" s="345">
        <v>50</v>
      </c>
      <c r="P17" s="891"/>
      <c r="Q17" s="891"/>
      <c r="R17" s="255">
        <f>D17+J17+M17</f>
        <v>108</v>
      </c>
      <c r="S17" s="255">
        <f>F17+L17+O17</f>
        <v>161</v>
      </c>
      <c r="T17" s="877"/>
      <c r="U17" s="878"/>
      <c r="V17" s="879"/>
      <c r="W17" s="78"/>
      <c r="X17" s="90"/>
      <c r="Y17" s="90"/>
      <c r="Z17" s="94"/>
    </row>
    <row r="18" spans="1:244" s="79" customFormat="1" ht="21" x14ac:dyDescent="0.35">
      <c r="A18" s="880">
        <v>3</v>
      </c>
      <c r="B18" s="882" t="s">
        <v>510</v>
      </c>
      <c r="C18" s="252">
        <v>602235700</v>
      </c>
      <c r="D18" s="344">
        <f>L14</f>
        <v>2</v>
      </c>
      <c r="E18" s="340" t="s">
        <v>98</v>
      </c>
      <c r="F18" s="345">
        <f>J14</f>
        <v>0</v>
      </c>
      <c r="G18" s="344">
        <f>L16</f>
        <v>2</v>
      </c>
      <c r="H18" s="340" t="s">
        <v>98</v>
      </c>
      <c r="I18" s="345">
        <f>J16</f>
        <v>0</v>
      </c>
      <c r="J18" s="884"/>
      <c r="K18" s="885"/>
      <c r="L18" s="886"/>
      <c r="M18" s="344">
        <v>0</v>
      </c>
      <c r="N18" s="339" t="s">
        <v>98</v>
      </c>
      <c r="O18" s="345">
        <v>2</v>
      </c>
      <c r="P18" s="890">
        <f>IF(D18&gt;F18,1,0)+IF(G18&gt;I18,1,0)+IF(M18&gt;O18,1,0)</f>
        <v>2</v>
      </c>
      <c r="Q18" s="890">
        <f>IF(D18&lt;F18,1,0)+IF(G18&lt;I18,1,0)+IF(M18&lt;O18,1,0)</f>
        <v>1</v>
      </c>
      <c r="R18" s="255">
        <f>D18+G18+M18</f>
        <v>4</v>
      </c>
      <c r="S18" s="255">
        <f>F18+I18+O18</f>
        <v>2</v>
      </c>
      <c r="T18" s="875">
        <v>6</v>
      </c>
      <c r="U18" s="876"/>
      <c r="V18" s="879">
        <f>1+IF(T18&lt;T14,1,0)+IF(T18&lt;T16,1,0)+IF(T18&lt;T20,1,0)</f>
        <v>2</v>
      </c>
      <c r="W18" s="78"/>
      <c r="X18" s="90"/>
      <c r="Y18" s="90"/>
      <c r="Z18" s="94"/>
    </row>
    <row r="19" spans="1:244" s="79" customFormat="1" ht="21" x14ac:dyDescent="0.35">
      <c r="A19" s="881"/>
      <c r="B19" s="883"/>
      <c r="C19" s="252"/>
      <c r="D19" s="344">
        <f>L15</f>
        <v>50</v>
      </c>
      <c r="E19" s="340" t="s">
        <v>98</v>
      </c>
      <c r="F19" s="345">
        <f>J15</f>
        <v>20</v>
      </c>
      <c r="G19" s="344">
        <f>L17</f>
        <v>50</v>
      </c>
      <c r="H19" s="340" t="s">
        <v>98</v>
      </c>
      <c r="I19" s="345">
        <f>J17</f>
        <v>27</v>
      </c>
      <c r="J19" s="887"/>
      <c r="K19" s="888"/>
      <c r="L19" s="889"/>
      <c r="M19" s="344">
        <v>34</v>
      </c>
      <c r="N19" s="339" t="s">
        <v>98</v>
      </c>
      <c r="O19" s="345">
        <v>50</v>
      </c>
      <c r="P19" s="891"/>
      <c r="Q19" s="891"/>
      <c r="R19" s="255">
        <f>D19+G19+M19</f>
        <v>134</v>
      </c>
      <c r="S19" s="255">
        <f>F19+I19+O19</f>
        <v>97</v>
      </c>
      <c r="T19" s="877"/>
      <c r="U19" s="878"/>
      <c r="V19" s="879"/>
      <c r="W19" s="78"/>
      <c r="X19" s="90"/>
      <c r="Y19" s="90"/>
      <c r="Z19" s="94"/>
    </row>
    <row r="20" spans="1:244" ht="21" x14ac:dyDescent="0.35">
      <c r="A20" s="894">
        <v>4</v>
      </c>
      <c r="B20" s="896" t="s">
        <v>452</v>
      </c>
      <c r="C20" s="346">
        <v>737215132</v>
      </c>
      <c r="D20" s="344">
        <f>O14</f>
        <v>2</v>
      </c>
      <c r="E20" s="340" t="s">
        <v>98</v>
      </c>
      <c r="F20" s="345">
        <f>M14</f>
        <v>0</v>
      </c>
      <c r="G20" s="344">
        <f>O16</f>
        <v>2</v>
      </c>
      <c r="H20" s="340" t="s">
        <v>98</v>
      </c>
      <c r="I20" s="345">
        <f>M16</f>
        <v>0</v>
      </c>
      <c r="J20" s="344">
        <f>O18</f>
        <v>2</v>
      </c>
      <c r="K20" s="340" t="s">
        <v>98</v>
      </c>
      <c r="L20" s="345">
        <f>M18</f>
        <v>0</v>
      </c>
      <c r="M20" s="897"/>
      <c r="N20" s="898"/>
      <c r="O20" s="898"/>
      <c r="P20" s="890">
        <f>IF(D20&gt;F20,1,0)+IF(G20&gt;I20,1,0)+IF(J20&gt;L20,1,0)</f>
        <v>3</v>
      </c>
      <c r="Q20" s="890">
        <f>IF(D20&lt;F20,1,0)+IF(G20&lt;I20,1,0)+IF(J20&lt;L20,1,0)</f>
        <v>0</v>
      </c>
      <c r="R20" s="255">
        <f>D20+G20+J20</f>
        <v>6</v>
      </c>
      <c r="S20" s="255">
        <f>F20+I20+L20</f>
        <v>0</v>
      </c>
      <c r="T20" s="875">
        <v>9</v>
      </c>
      <c r="U20" s="876"/>
      <c r="V20" s="879">
        <f>1+IF(T20&lt;T14,1,0)+IF(T20&lt;T16,1,0)+IF(T20&lt;T18,1,0)</f>
        <v>1</v>
      </c>
      <c r="W20" s="78"/>
      <c r="X20" s="90"/>
      <c r="Y20" s="90"/>
      <c r="Z20" s="94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</row>
    <row r="21" spans="1:244" s="95" customFormat="1" ht="21" x14ac:dyDescent="0.35">
      <c r="A21" s="895"/>
      <c r="B21" s="895"/>
      <c r="C21" s="346"/>
      <c r="D21" s="344">
        <f>O15</f>
        <v>50</v>
      </c>
      <c r="E21" s="340" t="s">
        <v>98</v>
      </c>
      <c r="F21" s="345">
        <f>M15</f>
        <v>37</v>
      </c>
      <c r="G21" s="344">
        <f>O17</f>
        <v>50</v>
      </c>
      <c r="H21" s="340" t="s">
        <v>98</v>
      </c>
      <c r="I21" s="345">
        <f>M17</f>
        <v>18</v>
      </c>
      <c r="J21" s="344">
        <f>O19</f>
        <v>50</v>
      </c>
      <c r="K21" s="340" t="s">
        <v>98</v>
      </c>
      <c r="L21" s="345">
        <f>M19</f>
        <v>34</v>
      </c>
      <c r="M21" s="898"/>
      <c r="N21" s="898"/>
      <c r="O21" s="898"/>
      <c r="P21" s="891"/>
      <c r="Q21" s="891"/>
      <c r="R21" s="255">
        <f>D21+G21+J21</f>
        <v>150</v>
      </c>
      <c r="S21" s="255">
        <f>F21+I21+L21</f>
        <v>89</v>
      </c>
      <c r="T21" s="877"/>
      <c r="U21" s="878"/>
      <c r="V21" s="879"/>
      <c r="W21" s="78"/>
      <c r="X21" s="90"/>
      <c r="Y21" s="90"/>
      <c r="Z21" s="94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</row>
    <row r="22" spans="1:244" s="95" customFormat="1" x14ac:dyDescent="0.3">
      <c r="A22" s="96"/>
      <c r="B22" s="96"/>
      <c r="C22" s="96"/>
      <c r="D22" s="97"/>
      <c r="E22" s="96"/>
      <c r="F22" s="97"/>
      <c r="G22" s="97"/>
      <c r="H22" s="96"/>
      <c r="I22" s="97"/>
      <c r="J22" s="97"/>
      <c r="K22" s="96"/>
      <c r="L22" s="97"/>
      <c r="M22" s="97"/>
      <c r="N22" s="96"/>
      <c r="O22" s="97"/>
      <c r="P22" s="97"/>
      <c r="Q22" s="97"/>
      <c r="R22" s="97"/>
      <c r="S22" s="97"/>
      <c r="T22" s="789"/>
      <c r="U22" s="789"/>
      <c r="V22" s="96"/>
      <c r="W22" s="73"/>
      <c r="X22" s="99"/>
      <c r="Y22" s="99"/>
      <c r="Z22" s="100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</row>
    <row r="23" spans="1:244" s="95" customFormat="1" ht="15.75" x14ac:dyDescent="0.25">
      <c r="A23" s="101"/>
      <c r="B23" s="102" t="s">
        <v>99</v>
      </c>
      <c r="C23" s="101"/>
      <c r="D23" s="103"/>
      <c r="E23" s="101"/>
      <c r="F23" s="103"/>
      <c r="G23" s="103"/>
      <c r="H23" s="101"/>
      <c r="I23" s="103"/>
      <c r="J23" s="103"/>
      <c r="K23" s="101"/>
      <c r="L23" s="103"/>
      <c r="M23" s="103"/>
      <c r="N23" s="101"/>
      <c r="O23" s="103"/>
      <c r="P23" s="103"/>
      <c r="Q23" s="103"/>
      <c r="R23" s="103"/>
      <c r="S23" s="103"/>
      <c r="T23" s="101"/>
      <c r="U23" s="101"/>
      <c r="V23" s="101"/>
      <c r="W23" s="104"/>
      <c r="X23" s="105"/>
      <c r="Y23" s="105"/>
      <c r="Z23" s="106"/>
    </row>
    <row r="24" spans="1:244" s="108" customFormat="1" ht="18" x14ac:dyDescent="0.25">
      <c r="A24" s="101"/>
      <c r="B24" s="107" t="s">
        <v>100</v>
      </c>
      <c r="C24" s="101"/>
      <c r="D24" s="103"/>
      <c r="E24" s="101"/>
      <c r="F24" s="103"/>
      <c r="G24" s="103"/>
      <c r="H24" s="101"/>
      <c r="I24" s="103"/>
      <c r="J24" s="103"/>
      <c r="K24" s="101"/>
      <c r="L24" s="103"/>
      <c r="M24" s="103"/>
      <c r="N24" s="101"/>
      <c r="O24" s="103"/>
      <c r="P24" s="103"/>
      <c r="Q24" s="103"/>
      <c r="R24" s="103"/>
      <c r="S24" s="103"/>
      <c r="T24" s="101"/>
      <c r="U24" s="101"/>
      <c r="V24" s="101"/>
      <c r="W24" s="104"/>
      <c r="X24" s="105"/>
      <c r="Y24" s="105"/>
      <c r="Z24" s="106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5"/>
      <c r="FL24" s="95"/>
      <c r="FM24" s="95"/>
      <c r="FN24" s="95"/>
      <c r="FO24" s="95"/>
      <c r="FP24" s="95"/>
      <c r="FQ24" s="95"/>
      <c r="FR24" s="95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95"/>
      <c r="GH24" s="95"/>
      <c r="GI24" s="95"/>
      <c r="GJ24" s="95"/>
      <c r="GK24" s="95"/>
      <c r="GL24" s="95"/>
      <c r="GM24" s="95"/>
      <c r="GN24" s="95"/>
      <c r="GO24" s="95"/>
      <c r="GP24" s="95"/>
      <c r="GQ24" s="95"/>
      <c r="GR24" s="95"/>
      <c r="GS24" s="95"/>
      <c r="GT24" s="95"/>
      <c r="GU24" s="95"/>
      <c r="GV24" s="95"/>
      <c r="GW24" s="95"/>
      <c r="GX24" s="95"/>
      <c r="GY24" s="95"/>
      <c r="GZ24" s="95"/>
      <c r="HA24" s="95"/>
      <c r="HB24" s="95"/>
      <c r="HC24" s="95"/>
      <c r="HD24" s="95"/>
      <c r="HE24" s="95"/>
      <c r="HF24" s="95"/>
      <c r="HG24" s="95"/>
      <c r="HH24" s="95"/>
      <c r="HI24" s="95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95"/>
      <c r="HU24" s="95"/>
      <c r="HV24" s="95"/>
      <c r="HW24" s="95"/>
      <c r="HX24" s="95"/>
      <c r="HY24" s="95"/>
      <c r="HZ24" s="95"/>
      <c r="IA24" s="95"/>
      <c r="IB24" s="95"/>
      <c r="IC24" s="95"/>
      <c r="ID24" s="95"/>
      <c r="IE24" s="95"/>
      <c r="IF24" s="95"/>
      <c r="IG24" s="95"/>
      <c r="IH24" s="95"/>
      <c r="II24" s="95"/>
      <c r="IJ24" s="95"/>
    </row>
    <row r="25" spans="1:244" s="108" customFormat="1" ht="18" x14ac:dyDescent="0.25">
      <c r="A25" s="101"/>
      <c r="B25" s="101"/>
      <c r="C25" s="101"/>
      <c r="D25" s="103"/>
      <c r="E25" s="101"/>
      <c r="F25" s="103"/>
      <c r="G25" s="103"/>
      <c r="H25" s="101"/>
      <c r="I25" s="103"/>
      <c r="J25" s="103"/>
      <c r="K25" s="101"/>
      <c r="L25" s="103"/>
      <c r="M25" s="103"/>
      <c r="N25" s="101"/>
      <c r="O25" s="103"/>
      <c r="P25" s="103"/>
      <c r="Q25" s="103"/>
      <c r="R25" s="103"/>
      <c r="S25" s="103"/>
      <c r="T25" s="101"/>
      <c r="U25" s="101"/>
      <c r="V25" s="101"/>
      <c r="W25" s="104"/>
      <c r="X25" s="105"/>
      <c r="Y25" s="105"/>
      <c r="Z25" s="106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5"/>
      <c r="EL25" s="95"/>
      <c r="EM25" s="95"/>
      <c r="EN25" s="95"/>
      <c r="EO25" s="95"/>
      <c r="EP25" s="95"/>
      <c r="EQ25" s="95"/>
      <c r="ER25" s="95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5"/>
      <c r="FF25" s="95"/>
      <c r="FG25" s="95"/>
      <c r="FH25" s="95"/>
      <c r="FI25" s="95"/>
      <c r="FJ25" s="95"/>
      <c r="FK25" s="95"/>
      <c r="FL25" s="95"/>
      <c r="FM25" s="95"/>
      <c r="FN25" s="95"/>
      <c r="FO25" s="95"/>
      <c r="FP25" s="95"/>
      <c r="FQ25" s="95"/>
      <c r="FR25" s="95"/>
      <c r="FS25" s="95"/>
      <c r="FT25" s="95"/>
      <c r="FU25" s="95"/>
      <c r="FV25" s="95"/>
      <c r="FW25" s="95"/>
      <c r="FX25" s="95"/>
      <c r="FY25" s="95"/>
      <c r="FZ25" s="95"/>
      <c r="GA25" s="95"/>
      <c r="GB25" s="95"/>
      <c r="GC25" s="95"/>
      <c r="GD25" s="95"/>
      <c r="GE25" s="95"/>
      <c r="GF25" s="95"/>
      <c r="GG25" s="95"/>
      <c r="GH25" s="95"/>
      <c r="GI25" s="95"/>
      <c r="GJ25" s="95"/>
      <c r="GK25" s="95"/>
      <c r="GL25" s="95"/>
      <c r="GM25" s="95"/>
      <c r="GN25" s="95"/>
      <c r="GO25" s="95"/>
      <c r="GP25" s="95"/>
      <c r="GQ25" s="95"/>
      <c r="GR25" s="95"/>
      <c r="GS25" s="95"/>
      <c r="GT25" s="95"/>
      <c r="GU25" s="95"/>
      <c r="GV25" s="95"/>
      <c r="GW25" s="95"/>
      <c r="GX25" s="95"/>
      <c r="GY25" s="95"/>
      <c r="GZ25" s="95"/>
      <c r="HA25" s="95"/>
      <c r="HB25" s="95"/>
      <c r="HC25" s="95"/>
      <c r="HD25" s="95"/>
      <c r="HE25" s="95"/>
      <c r="HF25" s="95"/>
      <c r="HG25" s="95"/>
      <c r="HH25" s="95"/>
      <c r="HI25" s="95"/>
      <c r="HJ25" s="95"/>
      <c r="HK25" s="95"/>
      <c r="HL25" s="95"/>
      <c r="HM25" s="95"/>
      <c r="HN25" s="95"/>
      <c r="HO25" s="95"/>
      <c r="HP25" s="95"/>
      <c r="HQ25" s="95"/>
      <c r="HR25" s="95"/>
      <c r="HS25" s="95"/>
      <c r="HT25" s="95"/>
      <c r="HU25" s="95"/>
      <c r="HV25" s="95"/>
      <c r="HW25" s="95"/>
      <c r="HX25" s="95"/>
      <c r="HY25" s="95"/>
      <c r="HZ25" s="95"/>
      <c r="IA25" s="95"/>
      <c r="IB25" s="95"/>
      <c r="IC25" s="95"/>
      <c r="ID25" s="95"/>
      <c r="IE25" s="95"/>
      <c r="IF25" s="95"/>
      <c r="IG25" s="95"/>
      <c r="IH25" s="95"/>
      <c r="II25" s="95"/>
      <c r="IJ25" s="95"/>
    </row>
    <row r="26" spans="1:244" s="108" customFormat="1" x14ac:dyDescent="0.25">
      <c r="A26" s="109"/>
      <c r="B26" s="746" t="s">
        <v>101</v>
      </c>
      <c r="C26" s="746"/>
      <c r="D26" s="746"/>
      <c r="E26" s="746"/>
      <c r="F26" s="746"/>
      <c r="G26" s="746"/>
      <c r="H26" s="746"/>
      <c r="I26" s="746"/>
      <c r="J26" s="746"/>
      <c r="K26" s="746"/>
      <c r="L26" s="746"/>
      <c r="M26" s="746"/>
      <c r="N26" s="746"/>
      <c r="O26" s="746"/>
      <c r="P26" s="746"/>
      <c r="Q26" s="746"/>
      <c r="R26" s="746"/>
      <c r="S26" s="746"/>
      <c r="T26" s="746"/>
      <c r="U26" s="746"/>
      <c r="V26" s="746"/>
      <c r="W26" s="110"/>
      <c r="X26" s="111"/>
      <c r="Y26" s="111"/>
      <c r="Z26" s="112"/>
    </row>
    <row r="27" spans="1:244" s="108" customFormat="1" ht="22.9" customHeight="1" x14ac:dyDescent="0.25">
      <c r="A27" s="109"/>
      <c r="B27" s="747" t="s">
        <v>512</v>
      </c>
      <c r="C27" s="747"/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747"/>
      <c r="O27" s="747"/>
      <c r="P27" s="747"/>
      <c r="Q27" s="747"/>
      <c r="R27" s="747"/>
      <c r="S27" s="747"/>
      <c r="T27" s="747"/>
      <c r="U27" s="747"/>
      <c r="V27" s="747"/>
    </row>
    <row r="28" spans="1:244" s="108" customFormat="1" ht="18" x14ac:dyDescent="0.25">
      <c r="A28" s="109"/>
      <c r="B28" s="747"/>
      <c r="C28" s="747"/>
      <c r="D28" s="747"/>
      <c r="E28" s="747"/>
      <c r="F28" s="747"/>
      <c r="G28" s="747"/>
      <c r="H28" s="747"/>
      <c r="I28" s="747"/>
      <c r="J28" s="747"/>
      <c r="K28" s="747"/>
      <c r="L28" s="747"/>
      <c r="M28" s="747"/>
      <c r="N28" s="747"/>
      <c r="O28" s="747"/>
      <c r="P28" s="747"/>
      <c r="Q28" s="747"/>
      <c r="R28" s="747"/>
      <c r="S28" s="747"/>
      <c r="T28" s="747"/>
      <c r="U28" s="747"/>
      <c r="V28" s="747"/>
    </row>
    <row r="29" spans="1:244" s="108" customFormat="1" ht="18" x14ac:dyDescent="0.25">
      <c r="A29" s="110"/>
      <c r="B29" s="748" t="s">
        <v>511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110"/>
    </row>
    <row r="30" spans="1:244" s="108" customFormat="1" ht="18" x14ac:dyDescent="0.25">
      <c r="A30" s="110"/>
      <c r="B30" s="748"/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110"/>
    </row>
    <row r="31" spans="1:244" s="108" customFormat="1" ht="18" x14ac:dyDescent="0.25">
      <c r="A31" s="110"/>
      <c r="B31" s="748" t="s">
        <v>102</v>
      </c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110"/>
    </row>
    <row r="32" spans="1:244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</row>
    <row r="33" spans="2:16" x14ac:dyDescent="0.3">
      <c r="B33" s="113" t="s">
        <v>507</v>
      </c>
      <c r="L33" s="75" t="s">
        <v>103</v>
      </c>
      <c r="N33" s="892">
        <v>46112</v>
      </c>
      <c r="O33" s="893"/>
      <c r="P33" s="893"/>
    </row>
    <row r="34" spans="2:16" x14ac:dyDescent="0.3">
      <c r="P34" s="117"/>
    </row>
    <row r="35" spans="2:16" x14ac:dyDescent="0.3">
      <c r="P35" s="117"/>
    </row>
    <row r="36" spans="2:16" x14ac:dyDescent="0.3">
      <c r="P36" s="117"/>
    </row>
    <row r="37" spans="2:16" x14ac:dyDescent="0.3">
      <c r="P37" s="117"/>
    </row>
    <row r="38" spans="2:16" x14ac:dyDescent="0.3">
      <c r="P38" s="117"/>
    </row>
    <row r="39" spans="2:16" x14ac:dyDescent="0.3">
      <c r="P39" s="117"/>
    </row>
    <row r="40" spans="2:16" x14ac:dyDescent="0.3">
      <c r="P40" s="117"/>
    </row>
    <row r="41" spans="2:16" x14ac:dyDescent="0.3">
      <c r="P41" s="117"/>
    </row>
    <row r="42" spans="2:16" x14ac:dyDescent="0.3">
      <c r="P42" s="117"/>
    </row>
    <row r="43" spans="2:16" x14ac:dyDescent="0.3">
      <c r="P43" s="117"/>
    </row>
    <row r="44" spans="2:16" x14ac:dyDescent="0.3">
      <c r="P44" s="117"/>
    </row>
    <row r="45" spans="2:16" x14ac:dyDescent="0.3">
      <c r="P45" s="117"/>
    </row>
    <row r="46" spans="2:16" x14ac:dyDescent="0.3">
      <c r="P46" s="117"/>
    </row>
    <row r="47" spans="2:16" x14ac:dyDescent="0.3">
      <c r="P47" s="117"/>
    </row>
    <row r="48" spans="2:16" x14ac:dyDescent="0.3">
      <c r="P48" s="117"/>
    </row>
  </sheetData>
  <protectedRanges>
    <protectedRange sqref="G14:G15 I14:I15 J14:J17 L14:L17 M14:M19 O14:O19 B14:B21" name="Oblast1"/>
  </protectedRanges>
  <mergeCells count="58">
    <mergeCell ref="B31:V31"/>
    <mergeCell ref="B32:V32"/>
    <mergeCell ref="T22:U22"/>
    <mergeCell ref="B26:V26"/>
    <mergeCell ref="B27:V27"/>
    <mergeCell ref="B28:V28"/>
    <mergeCell ref="B29:V29"/>
    <mergeCell ref="N33:P33"/>
    <mergeCell ref="T18:U19"/>
    <mergeCell ref="V18:V19"/>
    <mergeCell ref="A20:A21"/>
    <mergeCell ref="B20:B21"/>
    <mergeCell ref="M20:O21"/>
    <mergeCell ref="P20:P21"/>
    <mergeCell ref="Q20:Q21"/>
    <mergeCell ref="T20:U21"/>
    <mergeCell ref="V20:V21"/>
    <mergeCell ref="A18:A19"/>
    <mergeCell ref="B18:B19"/>
    <mergeCell ref="J18:L19"/>
    <mergeCell ref="P18:P19"/>
    <mergeCell ref="Q18:Q19"/>
    <mergeCell ref="B30:V30"/>
    <mergeCell ref="T14:U15"/>
    <mergeCell ref="V14:V15"/>
    <mergeCell ref="A16:A17"/>
    <mergeCell ref="B16:B17"/>
    <mergeCell ref="G16:I17"/>
    <mergeCell ref="P16:P17"/>
    <mergeCell ref="Q16:Q17"/>
    <mergeCell ref="T16:U17"/>
    <mergeCell ref="V16:V17"/>
    <mergeCell ref="A14:A15"/>
    <mergeCell ref="B14:B15"/>
    <mergeCell ref="D14:F15"/>
    <mergeCell ref="P14:P15"/>
    <mergeCell ref="Q14:Q15"/>
    <mergeCell ref="A9:V9"/>
    <mergeCell ref="D11:F11"/>
    <mergeCell ref="G11:I11"/>
    <mergeCell ref="J11:L11"/>
    <mergeCell ref="M11:O11"/>
    <mergeCell ref="R11:S11"/>
    <mergeCell ref="A11:A13"/>
    <mergeCell ref="P11:P13"/>
    <mergeCell ref="Q11:Q13"/>
    <mergeCell ref="R12:S13"/>
    <mergeCell ref="T11:U13"/>
    <mergeCell ref="V11:V13"/>
    <mergeCell ref="D13:F13"/>
    <mergeCell ref="G13:I13"/>
    <mergeCell ref="B11:B13"/>
    <mergeCell ref="J13:L13"/>
    <mergeCell ref="M13:O13"/>
    <mergeCell ref="D12:F12"/>
    <mergeCell ref="G12:I12"/>
    <mergeCell ref="J12:L12"/>
    <mergeCell ref="M12:O12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78" orientation="landscape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  <pageSetUpPr fitToPage="1"/>
  </sheetPr>
  <dimension ref="A1:IJ47"/>
  <sheetViews>
    <sheetView view="pageBreakPreview" zoomScale="110" zoomScaleNormal="100" zoomScalePageLayoutView="110" workbookViewId="0">
      <selection activeCell="P18" sqref="P18:P19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6" width="9.42578125" style="76" customWidth="1"/>
    <col min="17" max="17" width="8.7109375" style="74" customWidth="1"/>
    <col min="18" max="18" width="8.85546875" style="76" customWidth="1"/>
    <col min="19" max="19" width="8.85546875" style="74" customWidth="1"/>
    <col min="20" max="20" width="5.28515625" style="73" customWidth="1"/>
    <col min="21" max="21" width="13.7109375" style="73" customWidth="1"/>
    <col min="22" max="22" width="10" style="73" customWidth="1"/>
    <col min="23" max="23" width="7" style="73" customWidth="1"/>
    <col min="24" max="241" width="9.140625" style="77" customWidth="1"/>
    <col min="242" max="242" width="2.7109375" style="77" customWidth="1"/>
    <col min="243" max="243" width="17.5703125" style="77" customWidth="1"/>
    <col min="244" max="244" width="11.5703125" style="77" hidden="1" customWidth="1"/>
    <col min="245" max="16384" width="1.7109375" style="77"/>
  </cols>
  <sheetData>
    <row r="1" spans="1:244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4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4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4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4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4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4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4" s="122" customFormat="1" ht="15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244" s="79" customFormat="1" ht="36" x14ac:dyDescent="0.35">
      <c r="A9" s="741" t="s">
        <v>209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8"/>
    </row>
    <row r="10" spans="1:244" s="78" customFormat="1" ht="21" x14ac:dyDescent="0.35">
      <c r="D10" s="80"/>
      <c r="F10" s="81"/>
      <c r="G10" s="80"/>
      <c r="I10" s="81"/>
      <c r="J10" s="82"/>
      <c r="L10" s="81"/>
      <c r="M10" s="82"/>
      <c r="O10" s="81"/>
      <c r="P10" s="83"/>
      <c r="Q10" s="80"/>
      <c r="R10" s="82"/>
      <c r="S10" s="80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</row>
    <row r="11" spans="1:244" s="79" customFormat="1" ht="21" x14ac:dyDescent="0.35">
      <c r="A11" s="859"/>
      <c r="B11" s="872" t="s">
        <v>92</v>
      </c>
      <c r="C11" s="86" t="s">
        <v>93</v>
      </c>
      <c r="D11" s="743" t="s">
        <v>207</v>
      </c>
      <c r="E11" s="743"/>
      <c r="F11" s="743"/>
      <c r="G11" s="743" t="s">
        <v>207</v>
      </c>
      <c r="H11" s="743"/>
      <c r="I11" s="743"/>
      <c r="J11" s="743" t="s">
        <v>207</v>
      </c>
      <c r="K11" s="743"/>
      <c r="L11" s="743"/>
      <c r="M11" s="743" t="s">
        <v>207</v>
      </c>
      <c r="N11" s="743"/>
      <c r="O11" s="743"/>
      <c r="P11" s="862" t="s">
        <v>94</v>
      </c>
      <c r="Q11" s="862" t="s">
        <v>95</v>
      </c>
      <c r="R11" s="743" t="s">
        <v>96</v>
      </c>
      <c r="S11" s="784"/>
      <c r="T11" s="743" t="s">
        <v>97</v>
      </c>
      <c r="U11" s="743"/>
      <c r="V11" s="869" t="s">
        <v>12</v>
      </c>
      <c r="W11" s="80"/>
      <c r="X11" s="90"/>
      <c r="Y11" s="90"/>
      <c r="Z11" s="90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</row>
    <row r="12" spans="1:244" s="79" customFormat="1" ht="21" x14ac:dyDescent="0.35">
      <c r="A12" s="860"/>
      <c r="B12" s="873"/>
      <c r="C12" s="176"/>
      <c r="D12" s="743" t="s">
        <v>208</v>
      </c>
      <c r="E12" s="743"/>
      <c r="F12" s="743"/>
      <c r="G12" s="743" t="s">
        <v>208</v>
      </c>
      <c r="H12" s="743"/>
      <c r="I12" s="743"/>
      <c r="J12" s="743" t="s">
        <v>208</v>
      </c>
      <c r="K12" s="743"/>
      <c r="L12" s="743"/>
      <c r="M12" s="743" t="s">
        <v>208</v>
      </c>
      <c r="N12" s="743"/>
      <c r="O12" s="743"/>
      <c r="P12" s="863"/>
      <c r="Q12" s="863"/>
      <c r="R12" s="865" t="s">
        <v>208</v>
      </c>
      <c r="S12" s="866"/>
      <c r="T12" s="743"/>
      <c r="U12" s="743"/>
      <c r="V12" s="870"/>
      <c r="W12" s="80"/>
      <c r="X12" s="90"/>
      <c r="Y12" s="90"/>
      <c r="Z12" s="90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78"/>
      <c r="IF12" s="78"/>
      <c r="IG12" s="78"/>
      <c r="IH12" s="78"/>
      <c r="II12" s="78"/>
      <c r="IJ12" s="78"/>
    </row>
    <row r="13" spans="1:244" s="79" customFormat="1" ht="21" x14ac:dyDescent="0.35">
      <c r="A13" s="861"/>
      <c r="B13" s="874"/>
      <c r="C13" s="335" t="s">
        <v>93</v>
      </c>
      <c r="D13" s="824" t="s">
        <v>23</v>
      </c>
      <c r="E13" s="825"/>
      <c r="F13" s="826"/>
      <c r="G13" s="824" t="s">
        <v>22</v>
      </c>
      <c r="H13" s="825"/>
      <c r="I13" s="826"/>
      <c r="J13" s="824" t="s">
        <v>20</v>
      </c>
      <c r="K13" s="825"/>
      <c r="L13" s="826"/>
      <c r="M13" s="824" t="s">
        <v>24</v>
      </c>
      <c r="N13" s="825"/>
      <c r="O13" s="826"/>
      <c r="P13" s="864"/>
      <c r="Q13" s="864"/>
      <c r="R13" s="867"/>
      <c r="S13" s="868"/>
      <c r="T13" s="743"/>
      <c r="U13" s="743"/>
      <c r="V13" s="871"/>
      <c r="W13" s="78"/>
      <c r="X13" s="90"/>
      <c r="Y13" s="90"/>
      <c r="Z13" s="94"/>
    </row>
    <row r="14" spans="1:244" s="79" customFormat="1" ht="21" x14ac:dyDescent="0.35">
      <c r="A14" s="880">
        <v>1</v>
      </c>
      <c r="B14" s="882" t="s">
        <v>505</v>
      </c>
      <c r="C14" s="252">
        <v>777644380</v>
      </c>
      <c r="D14" s="884"/>
      <c r="E14" s="885"/>
      <c r="F14" s="886"/>
      <c r="G14" s="344">
        <v>0</v>
      </c>
      <c r="H14" s="339" t="s">
        <v>98</v>
      </c>
      <c r="I14" s="345">
        <v>2</v>
      </c>
      <c r="J14" s="344">
        <v>0</v>
      </c>
      <c r="K14" s="339" t="s">
        <v>98</v>
      </c>
      <c r="L14" s="345">
        <v>2</v>
      </c>
      <c r="M14" s="344">
        <v>0</v>
      </c>
      <c r="N14" s="339" t="s">
        <v>98</v>
      </c>
      <c r="O14" s="345">
        <v>2</v>
      </c>
      <c r="P14" s="890">
        <f>IF(G14&gt;I14,1,0)+IF(J14&gt;L14,1,0)+IF(M14&gt;O14,1,0)</f>
        <v>0</v>
      </c>
      <c r="Q14" s="890">
        <f>IF(G14&lt;I14,1,0)+IF(J14&lt;L14,1,0)+IF(M14&lt;O14,1,0)</f>
        <v>3</v>
      </c>
      <c r="R14" s="255">
        <f>G14+J14+M14</f>
        <v>0</v>
      </c>
      <c r="S14" s="255">
        <f>I14+L14+O14</f>
        <v>6</v>
      </c>
      <c r="T14" s="875">
        <v>0</v>
      </c>
      <c r="U14" s="876"/>
      <c r="V14" s="879">
        <f>1+IF(T14&lt;T16,1,0)+IF(T14&lt;T18,1,0)+IF(T14&lt;T20,1,0)</f>
        <v>4</v>
      </c>
      <c r="W14" s="78"/>
      <c r="X14" s="90"/>
      <c r="Y14" s="90"/>
      <c r="Z14" s="94"/>
    </row>
    <row r="15" spans="1:244" s="79" customFormat="1" ht="21" x14ac:dyDescent="0.35">
      <c r="A15" s="881"/>
      <c r="B15" s="883"/>
      <c r="C15" s="252"/>
      <c r="D15" s="887"/>
      <c r="E15" s="888"/>
      <c r="F15" s="889"/>
      <c r="G15" s="344">
        <v>24</v>
      </c>
      <c r="H15" s="339" t="s">
        <v>98</v>
      </c>
      <c r="I15" s="345">
        <v>50</v>
      </c>
      <c r="J15" s="344">
        <v>32</v>
      </c>
      <c r="K15" s="339" t="s">
        <v>98</v>
      </c>
      <c r="L15" s="345">
        <v>50</v>
      </c>
      <c r="M15" s="344">
        <v>32</v>
      </c>
      <c r="N15" s="339" t="s">
        <v>98</v>
      </c>
      <c r="O15" s="345">
        <v>50</v>
      </c>
      <c r="P15" s="891"/>
      <c r="Q15" s="891"/>
      <c r="R15" s="255">
        <f>G15+J15+M15</f>
        <v>88</v>
      </c>
      <c r="S15" s="255">
        <f>I15+L15+O15</f>
        <v>150</v>
      </c>
      <c r="T15" s="877"/>
      <c r="U15" s="878"/>
      <c r="V15" s="879"/>
      <c r="W15" s="78"/>
      <c r="X15" s="90"/>
      <c r="Y15" s="90"/>
      <c r="Z15" s="94"/>
    </row>
    <row r="16" spans="1:244" s="79" customFormat="1" ht="21" x14ac:dyDescent="0.35">
      <c r="A16" s="880">
        <v>2</v>
      </c>
      <c r="B16" s="882" t="s">
        <v>476</v>
      </c>
      <c r="C16" s="252">
        <v>602693433</v>
      </c>
      <c r="D16" s="344">
        <f>I14</f>
        <v>2</v>
      </c>
      <c r="E16" s="340" t="s">
        <v>98</v>
      </c>
      <c r="F16" s="345">
        <f>G14</f>
        <v>0</v>
      </c>
      <c r="G16" s="884"/>
      <c r="H16" s="885"/>
      <c r="I16" s="886"/>
      <c r="J16" s="344">
        <v>2</v>
      </c>
      <c r="K16" s="339" t="s">
        <v>98</v>
      </c>
      <c r="L16" s="345">
        <v>0</v>
      </c>
      <c r="M16" s="344">
        <v>2</v>
      </c>
      <c r="N16" s="339" t="s">
        <v>98</v>
      </c>
      <c r="O16" s="345">
        <v>0</v>
      </c>
      <c r="P16" s="890">
        <f>IF(D16&gt;F16,1,0)+IF(J16&gt;L16,1,0)+IF(M16&gt;O16,1,0)</f>
        <v>3</v>
      </c>
      <c r="Q16" s="890">
        <f>IF(D16&lt;F16,1,0)+IF(J16&lt;L16,1,0)+IF(M16&lt;O16,1,0)</f>
        <v>0</v>
      </c>
      <c r="R16" s="255">
        <f>D16+J16+M16</f>
        <v>6</v>
      </c>
      <c r="S16" s="255">
        <f>F16+L16+O16</f>
        <v>0</v>
      </c>
      <c r="T16" s="875">
        <v>9</v>
      </c>
      <c r="U16" s="876"/>
      <c r="V16" s="879">
        <f>1+IF(T16&lt;T14,1,0)+IF(T16&lt;T18,1,0)+IF(T16&lt;T20,1,0)</f>
        <v>1</v>
      </c>
      <c r="W16" s="78"/>
      <c r="X16" s="90"/>
      <c r="Y16" s="90"/>
      <c r="Z16" s="94"/>
    </row>
    <row r="17" spans="1:244" s="79" customFormat="1" ht="21" x14ac:dyDescent="0.35">
      <c r="A17" s="881"/>
      <c r="B17" s="883"/>
      <c r="C17" s="252"/>
      <c r="D17" s="344">
        <f>I15</f>
        <v>50</v>
      </c>
      <c r="E17" s="340" t="s">
        <v>98</v>
      </c>
      <c r="F17" s="345">
        <f>G15</f>
        <v>24</v>
      </c>
      <c r="G17" s="887"/>
      <c r="H17" s="888"/>
      <c r="I17" s="889"/>
      <c r="J17" s="344">
        <v>50</v>
      </c>
      <c r="K17" s="339" t="s">
        <v>98</v>
      </c>
      <c r="L17" s="345">
        <v>30</v>
      </c>
      <c r="M17" s="344">
        <v>50</v>
      </c>
      <c r="N17" s="339" t="s">
        <v>98</v>
      </c>
      <c r="O17" s="345">
        <v>40</v>
      </c>
      <c r="P17" s="891"/>
      <c r="Q17" s="891"/>
      <c r="R17" s="255">
        <f>D17+J17+M17</f>
        <v>150</v>
      </c>
      <c r="S17" s="255">
        <f>F17+L17+O17</f>
        <v>94</v>
      </c>
      <c r="T17" s="877"/>
      <c r="U17" s="878"/>
      <c r="V17" s="879"/>
      <c r="W17" s="78"/>
      <c r="X17" s="90"/>
      <c r="Y17" s="90"/>
      <c r="Z17" s="94"/>
    </row>
    <row r="18" spans="1:244" s="79" customFormat="1" ht="21" x14ac:dyDescent="0.35">
      <c r="A18" s="880">
        <v>3</v>
      </c>
      <c r="B18" s="882" t="s">
        <v>506</v>
      </c>
      <c r="C18" s="252">
        <v>602235700</v>
      </c>
      <c r="D18" s="344">
        <f>L14</f>
        <v>2</v>
      </c>
      <c r="E18" s="340" t="s">
        <v>98</v>
      </c>
      <c r="F18" s="345">
        <f>J14</f>
        <v>0</v>
      </c>
      <c r="G18" s="344">
        <f>L16</f>
        <v>0</v>
      </c>
      <c r="H18" s="340" t="s">
        <v>98</v>
      </c>
      <c r="I18" s="345">
        <f>J16</f>
        <v>2</v>
      </c>
      <c r="J18" s="884"/>
      <c r="K18" s="885"/>
      <c r="L18" s="886"/>
      <c r="M18" s="344">
        <v>1</v>
      </c>
      <c r="N18" s="339" t="s">
        <v>98</v>
      </c>
      <c r="O18" s="345">
        <v>2</v>
      </c>
      <c r="P18" s="890">
        <f>IF(D18&gt;F18,1,0)+IF(G18&gt;I18,1,0)+IF(M18&gt;O18,1,0)</f>
        <v>1</v>
      </c>
      <c r="Q18" s="890">
        <f>IF(D18&lt;F18,1,0)+IF(G18&lt;I18,1,0)+IF(M18&lt;O18,1,0)</f>
        <v>2</v>
      </c>
      <c r="R18" s="255">
        <f>D18+G18+M18</f>
        <v>3</v>
      </c>
      <c r="S18" s="255">
        <f>F18+I18+O18</f>
        <v>4</v>
      </c>
      <c r="T18" s="875">
        <v>4</v>
      </c>
      <c r="U18" s="876"/>
      <c r="V18" s="879">
        <f>1+IF(T18&lt;T14,1,0)+IF(T18&lt;T16,1,0)+IF(T18&lt;T20,1,0)</f>
        <v>3</v>
      </c>
      <c r="W18" s="78"/>
      <c r="X18" s="90"/>
      <c r="Y18" s="90"/>
      <c r="Z18" s="94"/>
    </row>
    <row r="19" spans="1:244" ht="21" x14ac:dyDescent="0.35">
      <c r="A19" s="881"/>
      <c r="B19" s="883"/>
      <c r="C19" s="252"/>
      <c r="D19" s="344">
        <f>L15</f>
        <v>50</v>
      </c>
      <c r="E19" s="340" t="s">
        <v>98</v>
      </c>
      <c r="F19" s="345">
        <f>J15</f>
        <v>32</v>
      </c>
      <c r="G19" s="344">
        <f>L17</f>
        <v>30</v>
      </c>
      <c r="H19" s="340" t="s">
        <v>98</v>
      </c>
      <c r="I19" s="345">
        <f>J17</f>
        <v>50</v>
      </c>
      <c r="J19" s="887"/>
      <c r="K19" s="888"/>
      <c r="L19" s="889"/>
      <c r="M19" s="344">
        <v>52</v>
      </c>
      <c r="N19" s="339" t="s">
        <v>98</v>
      </c>
      <c r="O19" s="345">
        <v>62</v>
      </c>
      <c r="P19" s="891"/>
      <c r="Q19" s="891"/>
      <c r="R19" s="255">
        <f>D19+G19+M19</f>
        <v>132</v>
      </c>
      <c r="S19" s="255">
        <f>F19+I19+O19</f>
        <v>144</v>
      </c>
      <c r="T19" s="877"/>
      <c r="U19" s="878"/>
      <c r="V19" s="879"/>
      <c r="W19" s="78"/>
      <c r="X19" s="90"/>
      <c r="Y19" s="90"/>
      <c r="Z19" s="94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</row>
    <row r="20" spans="1:244" s="95" customFormat="1" ht="21" x14ac:dyDescent="0.35">
      <c r="A20" s="894">
        <v>4</v>
      </c>
      <c r="B20" s="896" t="s">
        <v>441</v>
      </c>
      <c r="C20" s="346">
        <v>737215132</v>
      </c>
      <c r="D20" s="344">
        <f>O14</f>
        <v>2</v>
      </c>
      <c r="E20" s="340" t="s">
        <v>98</v>
      </c>
      <c r="F20" s="345">
        <f>M14</f>
        <v>0</v>
      </c>
      <c r="G20" s="344">
        <f>O16</f>
        <v>0</v>
      </c>
      <c r="H20" s="340" t="s">
        <v>98</v>
      </c>
      <c r="I20" s="345">
        <f>M16</f>
        <v>2</v>
      </c>
      <c r="J20" s="344">
        <f>O18</f>
        <v>2</v>
      </c>
      <c r="K20" s="340" t="s">
        <v>98</v>
      </c>
      <c r="L20" s="345">
        <f>M18</f>
        <v>1</v>
      </c>
      <c r="M20" s="897"/>
      <c r="N20" s="898"/>
      <c r="O20" s="898"/>
      <c r="P20" s="890">
        <f>IF(D20&gt;F20,1,0)+IF(G20&gt;I20,1,0)+IF(J20&gt;L20,1,0)</f>
        <v>2</v>
      </c>
      <c r="Q20" s="890">
        <f>IF(D20&lt;F20,1,0)+IF(G20&lt;I20,1,0)+IF(J20&lt;L20,1,0)</f>
        <v>1</v>
      </c>
      <c r="R20" s="255">
        <f>D20+G20+J20</f>
        <v>4</v>
      </c>
      <c r="S20" s="255">
        <f>F20+I20+L20</f>
        <v>3</v>
      </c>
      <c r="T20" s="875">
        <v>5</v>
      </c>
      <c r="U20" s="876"/>
      <c r="V20" s="879">
        <f>1+IF(T20&lt;T14,1,0)+IF(T20&lt;T16,1,0)+IF(T20&lt;T18,1,0)</f>
        <v>2</v>
      </c>
      <c r="W20" s="78"/>
      <c r="X20" s="90"/>
      <c r="Y20" s="90"/>
      <c r="Z20" s="94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</row>
    <row r="21" spans="1:244" s="95" customFormat="1" ht="21" x14ac:dyDescent="0.3">
      <c r="A21" s="895"/>
      <c r="B21" s="895"/>
      <c r="C21" s="346"/>
      <c r="D21" s="344">
        <f>O15</f>
        <v>50</v>
      </c>
      <c r="E21" s="340" t="s">
        <v>98</v>
      </c>
      <c r="F21" s="345">
        <f>M15</f>
        <v>32</v>
      </c>
      <c r="G21" s="344">
        <f>O17</f>
        <v>40</v>
      </c>
      <c r="H21" s="340" t="s">
        <v>98</v>
      </c>
      <c r="I21" s="345">
        <f>M17</f>
        <v>50</v>
      </c>
      <c r="J21" s="344">
        <f>O19</f>
        <v>62</v>
      </c>
      <c r="K21" s="340" t="s">
        <v>98</v>
      </c>
      <c r="L21" s="345">
        <f>M19</f>
        <v>52</v>
      </c>
      <c r="M21" s="898"/>
      <c r="N21" s="898"/>
      <c r="O21" s="898"/>
      <c r="P21" s="891"/>
      <c r="Q21" s="891"/>
      <c r="R21" s="255">
        <f>D21+G21+J21</f>
        <v>152</v>
      </c>
      <c r="S21" s="255">
        <f>F21+I21+L21</f>
        <v>134</v>
      </c>
      <c r="T21" s="877"/>
      <c r="U21" s="878"/>
      <c r="V21" s="879"/>
      <c r="W21" s="73"/>
      <c r="X21" s="99"/>
      <c r="Y21" s="99"/>
      <c r="Z21" s="100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</row>
    <row r="22" spans="1:244" s="95" customFormat="1" x14ac:dyDescent="0.25">
      <c r="A22" s="96"/>
      <c r="B22" s="96"/>
      <c r="C22" s="96"/>
      <c r="D22" s="97"/>
      <c r="E22" s="96"/>
      <c r="F22" s="97"/>
      <c r="G22" s="97"/>
      <c r="H22" s="96"/>
      <c r="I22" s="97"/>
      <c r="J22" s="97"/>
      <c r="K22" s="96"/>
      <c r="L22" s="97"/>
      <c r="M22" s="97"/>
      <c r="N22" s="96"/>
      <c r="O22" s="97"/>
      <c r="P22" s="97"/>
      <c r="Q22" s="97"/>
      <c r="R22" s="97"/>
      <c r="S22" s="97"/>
      <c r="T22" s="789"/>
      <c r="U22" s="789"/>
      <c r="V22" s="96"/>
      <c r="W22" s="104"/>
      <c r="X22" s="105"/>
      <c r="Y22" s="105"/>
      <c r="Z22" s="106"/>
    </row>
    <row r="23" spans="1:244" s="108" customFormat="1" ht="18" x14ac:dyDescent="0.25">
      <c r="A23" s="101"/>
      <c r="B23" s="102" t="s">
        <v>99</v>
      </c>
      <c r="C23" s="101"/>
      <c r="D23" s="103"/>
      <c r="E23" s="101"/>
      <c r="F23" s="103"/>
      <c r="G23" s="103"/>
      <c r="H23" s="101"/>
      <c r="I23" s="103"/>
      <c r="J23" s="103"/>
      <c r="K23" s="101"/>
      <c r="L23" s="103"/>
      <c r="M23" s="103"/>
      <c r="N23" s="101"/>
      <c r="O23" s="103"/>
      <c r="P23" s="103"/>
      <c r="Q23" s="103"/>
      <c r="R23" s="103"/>
      <c r="S23" s="103"/>
      <c r="T23" s="101"/>
      <c r="U23" s="101"/>
      <c r="V23" s="101"/>
      <c r="W23" s="104"/>
      <c r="X23" s="105"/>
      <c r="Y23" s="105"/>
      <c r="Z23" s="106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  <c r="FL23" s="95"/>
      <c r="FM23" s="95"/>
      <c r="FN23" s="95"/>
      <c r="FO23" s="95"/>
      <c r="FP23" s="95"/>
      <c r="FQ23" s="95"/>
      <c r="FR23" s="95"/>
      <c r="FS23" s="95"/>
      <c r="FT23" s="95"/>
      <c r="FU23" s="95"/>
      <c r="FV23" s="95"/>
      <c r="FW23" s="95"/>
      <c r="FX23" s="95"/>
      <c r="FY23" s="95"/>
      <c r="FZ23" s="95"/>
      <c r="GA23" s="95"/>
      <c r="GB23" s="95"/>
      <c r="GC23" s="95"/>
      <c r="GD23" s="95"/>
      <c r="GE23" s="95"/>
      <c r="GF23" s="95"/>
      <c r="GG23" s="95"/>
      <c r="GH23" s="95"/>
      <c r="GI23" s="95"/>
      <c r="GJ23" s="95"/>
      <c r="GK23" s="95"/>
      <c r="GL23" s="95"/>
      <c r="GM23" s="95"/>
      <c r="GN23" s="95"/>
      <c r="GO23" s="95"/>
      <c r="GP23" s="95"/>
      <c r="GQ23" s="95"/>
      <c r="GR23" s="95"/>
      <c r="GS23" s="95"/>
      <c r="GT23" s="95"/>
      <c r="GU23" s="95"/>
      <c r="GV23" s="95"/>
      <c r="GW23" s="95"/>
      <c r="GX23" s="95"/>
      <c r="GY23" s="95"/>
      <c r="GZ23" s="95"/>
      <c r="HA23" s="95"/>
      <c r="HB23" s="95"/>
      <c r="HC23" s="95"/>
      <c r="HD23" s="95"/>
      <c r="HE23" s="95"/>
      <c r="HF23" s="95"/>
      <c r="HG23" s="95"/>
      <c r="HH23" s="95"/>
      <c r="HI23" s="95"/>
      <c r="HJ23" s="95"/>
      <c r="HK23" s="95"/>
      <c r="HL23" s="95"/>
      <c r="HM23" s="95"/>
      <c r="HN23" s="95"/>
      <c r="HO23" s="95"/>
      <c r="HP23" s="95"/>
      <c r="HQ23" s="95"/>
      <c r="HR23" s="95"/>
      <c r="HS23" s="95"/>
      <c r="HT23" s="95"/>
      <c r="HU23" s="95"/>
      <c r="HV23" s="95"/>
      <c r="HW23" s="95"/>
      <c r="HX23" s="95"/>
      <c r="HY23" s="95"/>
      <c r="HZ23" s="95"/>
      <c r="IA23" s="95"/>
      <c r="IB23" s="95"/>
      <c r="IC23" s="95"/>
      <c r="ID23" s="95"/>
      <c r="IE23" s="95"/>
      <c r="IF23" s="95"/>
      <c r="IG23" s="95"/>
      <c r="IH23" s="95"/>
      <c r="II23" s="95"/>
      <c r="IJ23" s="95"/>
    </row>
    <row r="24" spans="1:244" s="108" customFormat="1" ht="18" x14ac:dyDescent="0.25">
      <c r="A24" s="101"/>
      <c r="B24" s="107" t="s">
        <v>100</v>
      </c>
      <c r="C24" s="101"/>
      <c r="D24" s="103"/>
      <c r="E24" s="101"/>
      <c r="F24" s="103"/>
      <c r="G24" s="103"/>
      <c r="H24" s="101"/>
      <c r="I24" s="103"/>
      <c r="J24" s="103"/>
      <c r="K24" s="101"/>
      <c r="L24" s="103"/>
      <c r="M24" s="103"/>
      <c r="N24" s="101"/>
      <c r="O24" s="103"/>
      <c r="P24" s="103"/>
      <c r="Q24" s="103"/>
      <c r="R24" s="103"/>
      <c r="S24" s="103"/>
      <c r="T24" s="101"/>
      <c r="U24" s="101"/>
      <c r="V24" s="101"/>
      <c r="W24" s="104"/>
      <c r="X24" s="105"/>
      <c r="Y24" s="105"/>
      <c r="Z24" s="106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5"/>
      <c r="FL24" s="95"/>
      <c r="FM24" s="95"/>
      <c r="FN24" s="95"/>
      <c r="FO24" s="95"/>
      <c r="FP24" s="95"/>
      <c r="FQ24" s="95"/>
      <c r="FR24" s="95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95"/>
      <c r="GH24" s="95"/>
      <c r="GI24" s="95"/>
      <c r="GJ24" s="95"/>
      <c r="GK24" s="95"/>
      <c r="GL24" s="95"/>
      <c r="GM24" s="95"/>
      <c r="GN24" s="95"/>
      <c r="GO24" s="95"/>
      <c r="GP24" s="95"/>
      <c r="GQ24" s="95"/>
      <c r="GR24" s="95"/>
      <c r="GS24" s="95"/>
      <c r="GT24" s="95"/>
      <c r="GU24" s="95"/>
      <c r="GV24" s="95"/>
      <c r="GW24" s="95"/>
      <c r="GX24" s="95"/>
      <c r="GY24" s="95"/>
      <c r="GZ24" s="95"/>
      <c r="HA24" s="95"/>
      <c r="HB24" s="95"/>
      <c r="HC24" s="95"/>
      <c r="HD24" s="95"/>
      <c r="HE24" s="95"/>
      <c r="HF24" s="95"/>
      <c r="HG24" s="95"/>
      <c r="HH24" s="95"/>
      <c r="HI24" s="95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95"/>
      <c r="HU24" s="95"/>
      <c r="HV24" s="95"/>
      <c r="HW24" s="95"/>
      <c r="HX24" s="95"/>
      <c r="HY24" s="95"/>
      <c r="HZ24" s="95"/>
      <c r="IA24" s="95"/>
      <c r="IB24" s="95"/>
      <c r="IC24" s="95"/>
      <c r="ID24" s="95"/>
      <c r="IE24" s="95"/>
      <c r="IF24" s="95"/>
      <c r="IG24" s="95"/>
      <c r="IH24" s="95"/>
      <c r="II24" s="95"/>
      <c r="IJ24" s="95"/>
    </row>
    <row r="25" spans="1:244" s="108" customFormat="1" ht="18" x14ac:dyDescent="0.25">
      <c r="A25" s="101"/>
      <c r="B25" s="101"/>
      <c r="C25" s="101"/>
      <c r="D25" s="103"/>
      <c r="E25" s="101"/>
      <c r="F25" s="103"/>
      <c r="G25" s="103"/>
      <c r="H25" s="101"/>
      <c r="I25" s="103"/>
      <c r="J25" s="103"/>
      <c r="K25" s="101"/>
      <c r="L25" s="103"/>
      <c r="M25" s="103"/>
      <c r="N25" s="101"/>
      <c r="O25" s="103"/>
      <c r="P25" s="103"/>
      <c r="Q25" s="103"/>
      <c r="R25" s="103"/>
      <c r="S25" s="103"/>
      <c r="T25" s="101"/>
      <c r="U25" s="101"/>
      <c r="V25" s="101"/>
      <c r="W25" s="110"/>
      <c r="X25" s="111"/>
      <c r="Y25" s="111"/>
      <c r="Z25" s="112"/>
    </row>
    <row r="26" spans="1:244" s="108" customFormat="1" x14ac:dyDescent="0.25">
      <c r="A26" s="109"/>
      <c r="B26" s="746" t="s">
        <v>101</v>
      </c>
      <c r="C26" s="746"/>
      <c r="D26" s="746"/>
      <c r="E26" s="746"/>
      <c r="F26" s="746"/>
      <c r="G26" s="746"/>
      <c r="H26" s="746"/>
      <c r="I26" s="746"/>
      <c r="J26" s="746"/>
      <c r="K26" s="746"/>
      <c r="L26" s="746"/>
      <c r="M26" s="746"/>
      <c r="N26" s="746"/>
      <c r="O26" s="746"/>
      <c r="P26" s="746"/>
      <c r="Q26" s="746"/>
      <c r="R26" s="746"/>
      <c r="S26" s="746"/>
      <c r="T26" s="746"/>
      <c r="U26" s="746"/>
      <c r="V26" s="746"/>
    </row>
    <row r="27" spans="1:244" s="108" customFormat="1" ht="22.9" customHeight="1" x14ac:dyDescent="0.25">
      <c r="A27" s="109"/>
      <c r="B27" s="747" t="s">
        <v>513</v>
      </c>
      <c r="C27" s="747"/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747"/>
      <c r="O27" s="747"/>
      <c r="P27" s="747"/>
      <c r="Q27" s="747"/>
      <c r="R27" s="747"/>
      <c r="S27" s="747"/>
      <c r="T27" s="747"/>
      <c r="U27" s="747"/>
      <c r="V27" s="747"/>
    </row>
    <row r="28" spans="1:244" s="108" customFormat="1" ht="18" x14ac:dyDescent="0.25">
      <c r="A28" s="109"/>
      <c r="B28" s="747"/>
      <c r="C28" s="747"/>
      <c r="D28" s="747"/>
      <c r="E28" s="747"/>
      <c r="F28" s="747"/>
      <c r="G28" s="747"/>
      <c r="H28" s="747"/>
      <c r="I28" s="747"/>
      <c r="J28" s="747"/>
      <c r="K28" s="747"/>
      <c r="L28" s="747"/>
      <c r="M28" s="747"/>
      <c r="N28" s="747"/>
      <c r="O28" s="747"/>
      <c r="P28" s="747"/>
      <c r="Q28" s="747"/>
      <c r="R28" s="747"/>
      <c r="S28" s="747"/>
      <c r="T28" s="747"/>
      <c r="U28" s="747"/>
      <c r="V28" s="747"/>
      <c r="W28" s="110"/>
    </row>
    <row r="29" spans="1:244" s="108" customFormat="1" ht="18" x14ac:dyDescent="0.25">
      <c r="A29" s="110"/>
      <c r="B29" s="748" t="s">
        <v>511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110"/>
    </row>
    <row r="30" spans="1:244" s="108" customFormat="1" ht="18" x14ac:dyDescent="0.25">
      <c r="A30" s="110"/>
      <c r="B30" s="748"/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110"/>
    </row>
    <row r="31" spans="1:244" x14ac:dyDescent="0.3">
      <c r="A31" s="110"/>
      <c r="B31" s="748" t="s">
        <v>102</v>
      </c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110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  <c r="HJ31" s="108"/>
      <c r="HK31" s="108"/>
      <c r="HL31" s="108"/>
      <c r="HM31" s="108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</row>
    <row r="32" spans="1:244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</row>
    <row r="33" spans="2:16" x14ac:dyDescent="0.3">
      <c r="B33" s="113" t="s">
        <v>507</v>
      </c>
      <c r="L33" s="75" t="s">
        <v>103</v>
      </c>
      <c r="N33" s="892">
        <v>46112</v>
      </c>
      <c r="O33" s="893"/>
      <c r="P33" s="893"/>
    </row>
    <row r="34" spans="2:16" x14ac:dyDescent="0.3">
      <c r="P34" s="117"/>
    </row>
    <row r="35" spans="2:16" x14ac:dyDescent="0.3">
      <c r="P35" s="117"/>
    </row>
    <row r="36" spans="2:16" x14ac:dyDescent="0.3">
      <c r="P36" s="117"/>
    </row>
    <row r="37" spans="2:16" x14ac:dyDescent="0.3">
      <c r="P37" s="117"/>
    </row>
    <row r="38" spans="2:16" x14ac:dyDescent="0.3">
      <c r="P38" s="117"/>
    </row>
    <row r="39" spans="2:16" x14ac:dyDescent="0.3">
      <c r="P39" s="117"/>
    </row>
    <row r="40" spans="2:16" x14ac:dyDescent="0.3">
      <c r="P40" s="117"/>
    </row>
    <row r="41" spans="2:16" x14ac:dyDescent="0.3">
      <c r="P41" s="117"/>
    </row>
    <row r="42" spans="2:16" x14ac:dyDescent="0.3">
      <c r="P42" s="117"/>
    </row>
    <row r="43" spans="2:16" x14ac:dyDescent="0.3">
      <c r="P43" s="117"/>
    </row>
    <row r="44" spans="2:16" x14ac:dyDescent="0.3">
      <c r="P44" s="117"/>
    </row>
    <row r="45" spans="2:16" x14ac:dyDescent="0.3">
      <c r="P45" s="117"/>
    </row>
    <row r="46" spans="2:16" x14ac:dyDescent="0.3">
      <c r="P46" s="117"/>
    </row>
    <row r="47" spans="2:16" x14ac:dyDescent="0.3">
      <c r="P47" s="117"/>
    </row>
  </sheetData>
  <protectedRanges>
    <protectedRange sqref="G14:G15 I14:I15 J14:J17 L14:L17 M14:M19 O14:O19 B14:B21" name="Oblast1"/>
  </protectedRanges>
  <mergeCells count="58">
    <mergeCell ref="N33:P33"/>
    <mergeCell ref="V18:V19"/>
    <mergeCell ref="T20:U21"/>
    <mergeCell ref="V20:V21"/>
    <mergeCell ref="B28:V28"/>
    <mergeCell ref="B29:V29"/>
    <mergeCell ref="B26:V26"/>
    <mergeCell ref="B27:V27"/>
    <mergeCell ref="T22:U22"/>
    <mergeCell ref="B30:V30"/>
    <mergeCell ref="B31:V31"/>
    <mergeCell ref="B32:V32"/>
    <mergeCell ref="A9:V9"/>
    <mergeCell ref="R11:S11"/>
    <mergeCell ref="D12:F12"/>
    <mergeCell ref="G12:I12"/>
    <mergeCell ref="J12:L12"/>
    <mergeCell ref="M12:O12"/>
    <mergeCell ref="D11:F11"/>
    <mergeCell ref="G11:I11"/>
    <mergeCell ref="A11:A13"/>
    <mergeCell ref="B11:B13"/>
    <mergeCell ref="P11:P13"/>
    <mergeCell ref="Q11:Q13"/>
    <mergeCell ref="J11:L11"/>
    <mergeCell ref="M11:O11"/>
    <mergeCell ref="T11:U13"/>
    <mergeCell ref="V11:V13"/>
    <mergeCell ref="A14:A15"/>
    <mergeCell ref="B14:B15"/>
    <mergeCell ref="D14:F15"/>
    <mergeCell ref="P14:P15"/>
    <mergeCell ref="Q14:Q15"/>
    <mergeCell ref="A16:A17"/>
    <mergeCell ref="B16:B17"/>
    <mergeCell ref="G16:I17"/>
    <mergeCell ref="P16:P17"/>
    <mergeCell ref="Q16:Q17"/>
    <mergeCell ref="A20:A21"/>
    <mergeCell ref="B20:B21"/>
    <mergeCell ref="M20:O21"/>
    <mergeCell ref="P20:P21"/>
    <mergeCell ref="Q20:Q21"/>
    <mergeCell ref="A18:A19"/>
    <mergeCell ref="B18:B19"/>
    <mergeCell ref="J18:L19"/>
    <mergeCell ref="P18:P19"/>
    <mergeCell ref="Q18:Q19"/>
    <mergeCell ref="R12:S13"/>
    <mergeCell ref="D13:F13"/>
    <mergeCell ref="G13:I13"/>
    <mergeCell ref="J13:L13"/>
    <mergeCell ref="M13:O13"/>
    <mergeCell ref="T14:U15"/>
    <mergeCell ref="V14:V15"/>
    <mergeCell ref="T16:U17"/>
    <mergeCell ref="V16:V17"/>
    <mergeCell ref="T18:U19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77" orientation="landscape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  <pageSetUpPr fitToPage="1"/>
  </sheetPr>
  <dimension ref="A1:IJ47"/>
  <sheetViews>
    <sheetView view="pageBreakPreview" zoomScale="110" zoomScaleNormal="100" zoomScalePageLayoutView="110" workbookViewId="0">
      <selection activeCell="B30" sqref="B30:V30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6" width="8.7109375" style="76" customWidth="1"/>
    <col min="17" max="17" width="8.7109375" style="74" customWidth="1"/>
    <col min="18" max="18" width="8.85546875" style="76" customWidth="1"/>
    <col min="19" max="19" width="8.85546875" style="74" customWidth="1"/>
    <col min="20" max="20" width="5.28515625" style="73" customWidth="1"/>
    <col min="21" max="21" width="13.7109375" style="73" customWidth="1"/>
    <col min="22" max="22" width="10" style="73" customWidth="1"/>
    <col min="23" max="23" width="7" style="73" customWidth="1"/>
    <col min="24" max="241" width="9.140625" style="77" customWidth="1"/>
    <col min="242" max="242" width="2.7109375" style="77" customWidth="1"/>
    <col min="243" max="243" width="17.5703125" style="77" customWidth="1"/>
    <col min="244" max="244" width="11.5703125" style="77" hidden="1" customWidth="1"/>
    <col min="245" max="16384" width="1.7109375" style="77"/>
  </cols>
  <sheetData>
    <row r="1" spans="1:244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4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4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4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4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4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4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4" s="79" customFormat="1" ht="36" x14ac:dyDescent="0.35">
      <c r="A8" s="741" t="s">
        <v>210</v>
      </c>
      <c r="B8" s="741"/>
      <c r="C8" s="741"/>
      <c r="D8" s="741"/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741"/>
      <c r="Q8" s="741"/>
      <c r="R8" s="741"/>
      <c r="S8" s="741"/>
      <c r="T8" s="741"/>
      <c r="U8" s="741"/>
      <c r="V8" s="741"/>
      <c r="W8" s="78"/>
    </row>
    <row r="9" spans="1:244" s="78" customFormat="1" ht="21" x14ac:dyDescent="0.35">
      <c r="D9" s="80"/>
      <c r="F9" s="81"/>
      <c r="G9" s="80"/>
      <c r="I9" s="81"/>
      <c r="J9" s="82"/>
      <c r="L9" s="81"/>
      <c r="M9" s="82"/>
      <c r="O9" s="81"/>
      <c r="P9" s="83"/>
      <c r="Q9" s="80"/>
      <c r="R9" s="82"/>
      <c r="S9" s="80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</row>
    <row r="10" spans="1:244" s="79" customFormat="1" ht="21" x14ac:dyDescent="0.35">
      <c r="A10" s="859"/>
      <c r="B10" s="872" t="s">
        <v>92</v>
      </c>
      <c r="C10" s="86" t="s">
        <v>93</v>
      </c>
      <c r="D10" s="743" t="s">
        <v>207</v>
      </c>
      <c r="E10" s="743"/>
      <c r="F10" s="743"/>
      <c r="G10" s="743" t="s">
        <v>207</v>
      </c>
      <c r="H10" s="743"/>
      <c r="I10" s="743"/>
      <c r="J10" s="743" t="s">
        <v>207</v>
      </c>
      <c r="K10" s="743"/>
      <c r="L10" s="743"/>
      <c r="M10" s="743" t="s">
        <v>207</v>
      </c>
      <c r="N10" s="743"/>
      <c r="O10" s="743"/>
      <c r="P10" s="862" t="s">
        <v>94</v>
      </c>
      <c r="Q10" s="862" t="s">
        <v>95</v>
      </c>
      <c r="R10" s="743" t="s">
        <v>96</v>
      </c>
      <c r="S10" s="784"/>
      <c r="T10" s="743" t="s">
        <v>97</v>
      </c>
      <c r="U10" s="743"/>
      <c r="V10" s="869" t="s">
        <v>12</v>
      </c>
      <c r="W10" s="80"/>
      <c r="X10" s="90"/>
      <c r="Y10" s="90"/>
      <c r="Z10" s="90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</row>
    <row r="11" spans="1:244" s="79" customFormat="1" ht="21" x14ac:dyDescent="0.35">
      <c r="A11" s="860"/>
      <c r="B11" s="873"/>
      <c r="C11" s="176"/>
      <c r="D11" s="743" t="s">
        <v>208</v>
      </c>
      <c r="E11" s="743"/>
      <c r="F11" s="743"/>
      <c r="G11" s="743" t="s">
        <v>208</v>
      </c>
      <c r="H11" s="743"/>
      <c r="I11" s="743"/>
      <c r="J11" s="743" t="s">
        <v>208</v>
      </c>
      <c r="K11" s="743"/>
      <c r="L11" s="743"/>
      <c r="M11" s="743" t="s">
        <v>208</v>
      </c>
      <c r="N11" s="743"/>
      <c r="O11" s="743"/>
      <c r="P11" s="863"/>
      <c r="Q11" s="863"/>
      <c r="R11" s="865" t="s">
        <v>208</v>
      </c>
      <c r="S11" s="866"/>
      <c r="T11" s="743"/>
      <c r="U11" s="743"/>
      <c r="V11" s="870"/>
      <c r="W11" s="80"/>
      <c r="X11" s="90"/>
      <c r="Y11" s="90"/>
      <c r="Z11" s="90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</row>
    <row r="12" spans="1:244" s="79" customFormat="1" ht="21" x14ac:dyDescent="0.35">
      <c r="A12" s="861"/>
      <c r="B12" s="874"/>
      <c r="C12" s="335" t="s">
        <v>93</v>
      </c>
      <c r="D12" s="824">
        <v>1</v>
      </c>
      <c r="E12" s="825"/>
      <c r="F12" s="826"/>
      <c r="G12" s="824">
        <v>2</v>
      </c>
      <c r="H12" s="825"/>
      <c r="I12" s="826"/>
      <c r="J12" s="824">
        <v>3</v>
      </c>
      <c r="K12" s="825"/>
      <c r="L12" s="826"/>
      <c r="M12" s="824">
        <v>4</v>
      </c>
      <c r="N12" s="825"/>
      <c r="O12" s="826"/>
      <c r="P12" s="864"/>
      <c r="Q12" s="864"/>
      <c r="R12" s="867"/>
      <c r="S12" s="868"/>
      <c r="T12" s="743"/>
      <c r="U12" s="743"/>
      <c r="V12" s="871"/>
      <c r="W12" s="78"/>
      <c r="X12" s="90"/>
      <c r="Y12" s="90"/>
      <c r="Z12" s="94"/>
    </row>
    <row r="13" spans="1:244" s="79" customFormat="1" ht="21" x14ac:dyDescent="0.35">
      <c r="A13" s="880">
        <v>1</v>
      </c>
      <c r="B13" s="882" t="s">
        <v>450</v>
      </c>
      <c r="C13" s="252">
        <v>777644380</v>
      </c>
      <c r="D13" s="884"/>
      <c r="E13" s="885"/>
      <c r="F13" s="886"/>
      <c r="G13" s="344">
        <v>2</v>
      </c>
      <c r="H13" s="339" t="s">
        <v>98</v>
      </c>
      <c r="I13" s="345">
        <v>0</v>
      </c>
      <c r="J13" s="344">
        <v>2</v>
      </c>
      <c r="K13" s="339" t="s">
        <v>98</v>
      </c>
      <c r="L13" s="345">
        <v>0</v>
      </c>
      <c r="M13" s="344">
        <v>1</v>
      </c>
      <c r="N13" s="339" t="s">
        <v>98</v>
      </c>
      <c r="O13" s="345">
        <v>2</v>
      </c>
      <c r="P13" s="890">
        <f>IF(G13&gt;I13,1,0)+IF(J13&gt;L13,1,0)+IF(M13&gt;O13,1,0)</f>
        <v>2</v>
      </c>
      <c r="Q13" s="890">
        <f>IF(G13&lt;I13,1,0)+IF(J13&lt;L13,1,0)+IF(M13&lt;O13,1,0)</f>
        <v>1</v>
      </c>
      <c r="R13" s="255">
        <f>G13+J13+M13</f>
        <v>5</v>
      </c>
      <c r="S13" s="255">
        <f>I13+L13+O13</f>
        <v>2</v>
      </c>
      <c r="T13" s="875">
        <v>7</v>
      </c>
      <c r="U13" s="876"/>
      <c r="V13" s="879">
        <f>1+IF(T13&lt;T15,1,0)+IF(T13&lt;T17,1,0)+IF(T13&lt;T19,1,0)</f>
        <v>2</v>
      </c>
      <c r="W13" s="78"/>
      <c r="X13" s="90"/>
      <c r="Y13" s="90"/>
      <c r="Z13" s="94"/>
    </row>
    <row r="14" spans="1:244" s="79" customFormat="1" ht="21" x14ac:dyDescent="0.35">
      <c r="A14" s="881"/>
      <c r="B14" s="883"/>
      <c r="C14" s="252"/>
      <c r="D14" s="887"/>
      <c r="E14" s="888"/>
      <c r="F14" s="889"/>
      <c r="G14" s="344">
        <v>50</v>
      </c>
      <c r="H14" s="339" t="s">
        <v>98</v>
      </c>
      <c r="I14" s="345">
        <v>27</v>
      </c>
      <c r="J14" s="344">
        <v>50</v>
      </c>
      <c r="K14" s="339" t="s">
        <v>98</v>
      </c>
      <c r="L14" s="345">
        <v>41</v>
      </c>
      <c r="M14" s="344">
        <v>51</v>
      </c>
      <c r="N14" s="339" t="s">
        <v>98</v>
      </c>
      <c r="O14" s="345">
        <v>62</v>
      </c>
      <c r="P14" s="891"/>
      <c r="Q14" s="891"/>
      <c r="R14" s="255">
        <f>G14+J14+M14</f>
        <v>151</v>
      </c>
      <c r="S14" s="255">
        <f>I14+L14+O14</f>
        <v>130</v>
      </c>
      <c r="T14" s="877"/>
      <c r="U14" s="878"/>
      <c r="V14" s="879"/>
      <c r="W14" s="78"/>
      <c r="X14" s="90"/>
      <c r="Y14" s="90"/>
      <c r="Z14" s="94"/>
    </row>
    <row r="15" spans="1:244" s="79" customFormat="1" ht="21" x14ac:dyDescent="0.35">
      <c r="A15" s="880">
        <v>2</v>
      </c>
      <c r="B15" s="882" t="s">
        <v>451</v>
      </c>
      <c r="C15" s="252">
        <v>602693433</v>
      </c>
      <c r="D15" s="344">
        <f>I13</f>
        <v>0</v>
      </c>
      <c r="E15" s="340" t="s">
        <v>98</v>
      </c>
      <c r="F15" s="345">
        <f>G13</f>
        <v>2</v>
      </c>
      <c r="G15" s="884"/>
      <c r="H15" s="885"/>
      <c r="I15" s="886"/>
      <c r="J15" s="344">
        <v>0</v>
      </c>
      <c r="K15" s="339" t="s">
        <v>98</v>
      </c>
      <c r="L15" s="345">
        <v>2</v>
      </c>
      <c r="M15" s="344">
        <v>0</v>
      </c>
      <c r="N15" s="339" t="s">
        <v>98</v>
      </c>
      <c r="O15" s="345">
        <v>2</v>
      </c>
      <c r="P15" s="890">
        <f>IF(D15&gt;F15,1,0)+IF(J15&gt;L15,1,0)+IF(M15&gt;O15,1,0)</f>
        <v>0</v>
      </c>
      <c r="Q15" s="890">
        <f>IF(D15&lt;F15,1,0)+IF(J15&lt;L15,1,0)+IF(M15&lt;O15,1,0)</f>
        <v>3</v>
      </c>
      <c r="R15" s="255">
        <f>D15+J15+M15</f>
        <v>0</v>
      </c>
      <c r="S15" s="255">
        <f>F15+L15+O15</f>
        <v>6</v>
      </c>
      <c r="T15" s="875">
        <v>0</v>
      </c>
      <c r="U15" s="876"/>
      <c r="V15" s="879">
        <f>1+IF(T15&lt;T13,1,0)+IF(T15&lt;T17,1,0)+IF(T15&lt;T19,1,0)</f>
        <v>4</v>
      </c>
      <c r="W15" s="78"/>
      <c r="X15" s="90"/>
      <c r="Y15" s="90"/>
      <c r="Z15" s="94"/>
    </row>
    <row r="16" spans="1:244" s="79" customFormat="1" ht="21" x14ac:dyDescent="0.35">
      <c r="A16" s="881"/>
      <c r="B16" s="883"/>
      <c r="C16" s="252"/>
      <c r="D16" s="344">
        <f>I14</f>
        <v>27</v>
      </c>
      <c r="E16" s="340" t="s">
        <v>98</v>
      </c>
      <c r="F16" s="345">
        <f>G14</f>
        <v>50</v>
      </c>
      <c r="G16" s="887"/>
      <c r="H16" s="888"/>
      <c r="I16" s="889"/>
      <c r="J16" s="344">
        <v>26</v>
      </c>
      <c r="K16" s="339" t="s">
        <v>98</v>
      </c>
      <c r="L16" s="345">
        <v>50</v>
      </c>
      <c r="M16" s="344">
        <v>22</v>
      </c>
      <c r="N16" s="339" t="s">
        <v>98</v>
      </c>
      <c r="O16" s="345">
        <v>50</v>
      </c>
      <c r="P16" s="891"/>
      <c r="Q16" s="891"/>
      <c r="R16" s="255">
        <f>D16+J16+M16</f>
        <v>75</v>
      </c>
      <c r="S16" s="255">
        <f>F16+L16+O16</f>
        <v>150</v>
      </c>
      <c r="T16" s="877"/>
      <c r="U16" s="878"/>
      <c r="V16" s="879"/>
      <c r="W16" s="78"/>
      <c r="X16" s="90"/>
      <c r="Y16" s="90"/>
      <c r="Z16" s="94"/>
    </row>
    <row r="17" spans="1:244" s="79" customFormat="1" ht="21" x14ac:dyDescent="0.35">
      <c r="A17" s="880">
        <v>3</v>
      </c>
      <c r="B17" s="882" t="s">
        <v>441</v>
      </c>
      <c r="C17" s="252">
        <v>602235700</v>
      </c>
      <c r="D17" s="344">
        <f>L13</f>
        <v>0</v>
      </c>
      <c r="E17" s="340" t="s">
        <v>98</v>
      </c>
      <c r="F17" s="345">
        <f>J13</f>
        <v>2</v>
      </c>
      <c r="G17" s="344">
        <f>L15</f>
        <v>2</v>
      </c>
      <c r="H17" s="340" t="s">
        <v>98</v>
      </c>
      <c r="I17" s="345">
        <f>J15</f>
        <v>0</v>
      </c>
      <c r="J17" s="884"/>
      <c r="K17" s="885"/>
      <c r="L17" s="886"/>
      <c r="M17" s="344">
        <v>0</v>
      </c>
      <c r="N17" s="339" t="s">
        <v>98</v>
      </c>
      <c r="O17" s="345">
        <v>2</v>
      </c>
      <c r="P17" s="890">
        <f>IF(D17&gt;F17,1,0)+IF(G17&gt;I17,1,0)+IF(M17&gt;O17,1,0)</f>
        <v>1</v>
      </c>
      <c r="Q17" s="890">
        <f>IF(D17&lt;F17,1,0)+IF(G17&lt;I17,1,0)+IF(M17&lt;O17,1,0)</f>
        <v>2</v>
      </c>
      <c r="R17" s="255">
        <f>D17+G17+M17</f>
        <v>2</v>
      </c>
      <c r="S17" s="255">
        <f>F17+I17+O17</f>
        <v>4</v>
      </c>
      <c r="T17" s="875">
        <v>3</v>
      </c>
      <c r="U17" s="876"/>
      <c r="V17" s="879">
        <f>1+IF(T17&lt;T13,1,0)+IF(T17&lt;T15,1,0)+IF(T17&lt;T19,1,0)</f>
        <v>3</v>
      </c>
      <c r="W17" s="78"/>
      <c r="X17" s="90"/>
      <c r="Y17" s="90"/>
      <c r="Z17" s="94"/>
    </row>
    <row r="18" spans="1:244" s="79" customFormat="1" ht="21" x14ac:dyDescent="0.35">
      <c r="A18" s="881"/>
      <c r="B18" s="883"/>
      <c r="C18" s="252"/>
      <c r="D18" s="344">
        <f>L14</f>
        <v>41</v>
      </c>
      <c r="E18" s="340" t="s">
        <v>98</v>
      </c>
      <c r="F18" s="345">
        <f>J14</f>
        <v>50</v>
      </c>
      <c r="G18" s="344">
        <f>L16</f>
        <v>50</v>
      </c>
      <c r="H18" s="340" t="s">
        <v>98</v>
      </c>
      <c r="I18" s="345">
        <f>J16</f>
        <v>26</v>
      </c>
      <c r="J18" s="887"/>
      <c r="K18" s="888"/>
      <c r="L18" s="889"/>
      <c r="M18" s="344">
        <v>25</v>
      </c>
      <c r="N18" s="339" t="s">
        <v>98</v>
      </c>
      <c r="O18" s="345">
        <v>50</v>
      </c>
      <c r="P18" s="891"/>
      <c r="Q18" s="891"/>
      <c r="R18" s="255">
        <f>D18+G18+M18</f>
        <v>116</v>
      </c>
      <c r="S18" s="255">
        <f>F18+I18+O18</f>
        <v>126</v>
      </c>
      <c r="T18" s="877"/>
      <c r="U18" s="878"/>
      <c r="V18" s="879"/>
      <c r="W18" s="78"/>
      <c r="X18" s="90"/>
      <c r="Y18" s="90"/>
      <c r="Z18" s="94"/>
    </row>
    <row r="19" spans="1:244" ht="21" x14ac:dyDescent="0.35">
      <c r="A19" s="894">
        <v>4</v>
      </c>
      <c r="B19" s="896" t="s">
        <v>452</v>
      </c>
      <c r="C19" s="346">
        <v>737215132</v>
      </c>
      <c r="D19" s="344">
        <f>O13</f>
        <v>2</v>
      </c>
      <c r="E19" s="340" t="s">
        <v>98</v>
      </c>
      <c r="F19" s="345">
        <f>M13</f>
        <v>1</v>
      </c>
      <c r="G19" s="344">
        <f>O15</f>
        <v>2</v>
      </c>
      <c r="H19" s="340" t="s">
        <v>98</v>
      </c>
      <c r="I19" s="345">
        <f>M15</f>
        <v>0</v>
      </c>
      <c r="J19" s="344">
        <f>O17</f>
        <v>2</v>
      </c>
      <c r="K19" s="340" t="s">
        <v>98</v>
      </c>
      <c r="L19" s="345">
        <f>M17</f>
        <v>0</v>
      </c>
      <c r="M19" s="897"/>
      <c r="N19" s="898"/>
      <c r="O19" s="898"/>
      <c r="P19" s="890">
        <f>IF(D19&gt;F19,1,0)+IF(G19&gt;I19,1,0)+IF(J19&gt;L19,1,0)</f>
        <v>3</v>
      </c>
      <c r="Q19" s="890">
        <f>IF(D19&lt;F19,1,0)+IF(G19&lt;I19,1,0)+IF(J19&lt;L19,1,0)</f>
        <v>0</v>
      </c>
      <c r="R19" s="255">
        <f>D19+G19+J19</f>
        <v>6</v>
      </c>
      <c r="S19" s="255">
        <f>F19+I19+L19</f>
        <v>1</v>
      </c>
      <c r="T19" s="875">
        <v>8</v>
      </c>
      <c r="U19" s="876"/>
      <c r="V19" s="879">
        <f>1+IF(T19&lt;T13,1,0)+IF(T19&lt;T15,1,0)+IF(T19&lt;T17,1,0)</f>
        <v>1</v>
      </c>
      <c r="W19" s="78"/>
      <c r="X19" s="90"/>
      <c r="Y19" s="90"/>
      <c r="Z19" s="94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</row>
    <row r="20" spans="1:244" s="95" customFormat="1" ht="21" x14ac:dyDescent="0.35">
      <c r="A20" s="895"/>
      <c r="B20" s="895"/>
      <c r="C20" s="346"/>
      <c r="D20" s="344">
        <f>O14</f>
        <v>62</v>
      </c>
      <c r="E20" s="340" t="s">
        <v>98</v>
      </c>
      <c r="F20" s="345">
        <f>M14</f>
        <v>51</v>
      </c>
      <c r="G20" s="344">
        <f>O16</f>
        <v>50</v>
      </c>
      <c r="H20" s="340" t="s">
        <v>98</v>
      </c>
      <c r="I20" s="345">
        <f>M16</f>
        <v>22</v>
      </c>
      <c r="J20" s="344">
        <f>O18</f>
        <v>50</v>
      </c>
      <c r="K20" s="340" t="s">
        <v>98</v>
      </c>
      <c r="L20" s="345">
        <f>M18</f>
        <v>25</v>
      </c>
      <c r="M20" s="898"/>
      <c r="N20" s="898"/>
      <c r="O20" s="898"/>
      <c r="P20" s="891"/>
      <c r="Q20" s="891"/>
      <c r="R20" s="255">
        <f>D20+G20+J20</f>
        <v>162</v>
      </c>
      <c r="S20" s="255">
        <f>F20+I20+L20</f>
        <v>98</v>
      </c>
      <c r="T20" s="877"/>
      <c r="U20" s="878"/>
      <c r="V20" s="879"/>
      <c r="W20" s="78"/>
      <c r="X20" s="90"/>
      <c r="Y20" s="90"/>
      <c r="Z20" s="94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</row>
    <row r="21" spans="1:244" s="95" customFormat="1" x14ac:dyDescent="0.3">
      <c r="A21" s="96"/>
      <c r="B21" s="96"/>
      <c r="C21" s="96"/>
      <c r="D21" s="97"/>
      <c r="E21" s="96"/>
      <c r="F21" s="97"/>
      <c r="G21" s="97"/>
      <c r="H21" s="96"/>
      <c r="I21" s="97"/>
      <c r="J21" s="97"/>
      <c r="K21" s="96"/>
      <c r="L21" s="97"/>
      <c r="M21" s="97"/>
      <c r="N21" s="96"/>
      <c r="O21" s="97"/>
      <c r="P21" s="97"/>
      <c r="Q21" s="97"/>
      <c r="R21" s="97"/>
      <c r="S21" s="97"/>
      <c r="T21" s="789"/>
      <c r="U21" s="789"/>
      <c r="V21" s="96"/>
      <c r="W21" s="73"/>
      <c r="X21" s="99"/>
      <c r="Y21" s="99"/>
      <c r="Z21" s="100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</row>
    <row r="22" spans="1:244" s="95" customFormat="1" ht="15.75" x14ac:dyDescent="0.25">
      <c r="A22" s="101"/>
      <c r="B22" s="102" t="s">
        <v>99</v>
      </c>
      <c r="C22" s="101"/>
      <c r="D22" s="103"/>
      <c r="E22" s="101"/>
      <c r="F22" s="103"/>
      <c r="G22" s="103"/>
      <c r="H22" s="101"/>
      <c r="I22" s="103"/>
      <c r="J22" s="103"/>
      <c r="K22" s="101"/>
      <c r="L22" s="103"/>
      <c r="M22" s="103"/>
      <c r="N22" s="101"/>
      <c r="O22" s="103"/>
      <c r="P22" s="103"/>
      <c r="Q22" s="103"/>
      <c r="R22" s="103"/>
      <c r="S22" s="103"/>
      <c r="T22" s="101"/>
      <c r="U22" s="101"/>
      <c r="V22" s="101"/>
      <c r="W22" s="104"/>
      <c r="X22" s="105"/>
      <c r="Y22" s="105"/>
      <c r="Z22" s="106"/>
    </row>
    <row r="23" spans="1:244" s="108" customFormat="1" ht="18" x14ac:dyDescent="0.25">
      <c r="A23" s="101"/>
      <c r="B23" s="107" t="s">
        <v>458</v>
      </c>
      <c r="C23" s="101"/>
      <c r="D23" s="103"/>
      <c r="E23" s="101"/>
      <c r="F23" s="103"/>
      <c r="G23" s="103"/>
      <c r="H23" s="101"/>
      <c r="I23" s="103"/>
      <c r="J23" s="103"/>
      <c r="K23" s="101"/>
      <c r="L23" s="103"/>
      <c r="M23" s="103"/>
      <c r="N23" s="101"/>
      <c r="O23" s="103"/>
      <c r="P23" s="103"/>
      <c r="Q23" s="103"/>
      <c r="R23" s="103"/>
      <c r="S23" s="103"/>
      <c r="T23" s="101"/>
      <c r="U23" s="101"/>
      <c r="V23" s="101"/>
      <c r="W23" s="104"/>
      <c r="X23" s="105"/>
      <c r="Y23" s="105"/>
      <c r="Z23" s="106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  <c r="FL23" s="95"/>
      <c r="FM23" s="95"/>
      <c r="FN23" s="95"/>
      <c r="FO23" s="95"/>
      <c r="FP23" s="95"/>
      <c r="FQ23" s="95"/>
      <c r="FR23" s="95"/>
      <c r="FS23" s="95"/>
      <c r="FT23" s="95"/>
      <c r="FU23" s="95"/>
      <c r="FV23" s="95"/>
      <c r="FW23" s="95"/>
      <c r="FX23" s="95"/>
      <c r="FY23" s="95"/>
      <c r="FZ23" s="95"/>
      <c r="GA23" s="95"/>
      <c r="GB23" s="95"/>
      <c r="GC23" s="95"/>
      <c r="GD23" s="95"/>
      <c r="GE23" s="95"/>
      <c r="GF23" s="95"/>
      <c r="GG23" s="95"/>
      <c r="GH23" s="95"/>
      <c r="GI23" s="95"/>
      <c r="GJ23" s="95"/>
      <c r="GK23" s="95"/>
      <c r="GL23" s="95"/>
      <c r="GM23" s="95"/>
      <c r="GN23" s="95"/>
      <c r="GO23" s="95"/>
      <c r="GP23" s="95"/>
      <c r="GQ23" s="95"/>
      <c r="GR23" s="95"/>
      <c r="GS23" s="95"/>
      <c r="GT23" s="95"/>
      <c r="GU23" s="95"/>
      <c r="GV23" s="95"/>
      <c r="GW23" s="95"/>
      <c r="GX23" s="95"/>
      <c r="GY23" s="95"/>
      <c r="GZ23" s="95"/>
      <c r="HA23" s="95"/>
      <c r="HB23" s="95"/>
      <c r="HC23" s="95"/>
      <c r="HD23" s="95"/>
      <c r="HE23" s="95"/>
      <c r="HF23" s="95"/>
      <c r="HG23" s="95"/>
      <c r="HH23" s="95"/>
      <c r="HI23" s="95"/>
      <c r="HJ23" s="95"/>
      <c r="HK23" s="95"/>
      <c r="HL23" s="95"/>
      <c r="HM23" s="95"/>
      <c r="HN23" s="95"/>
      <c r="HO23" s="95"/>
      <c r="HP23" s="95"/>
      <c r="HQ23" s="95"/>
      <c r="HR23" s="95"/>
      <c r="HS23" s="95"/>
      <c r="HT23" s="95"/>
      <c r="HU23" s="95"/>
      <c r="HV23" s="95"/>
      <c r="HW23" s="95"/>
      <c r="HX23" s="95"/>
      <c r="HY23" s="95"/>
      <c r="HZ23" s="95"/>
      <c r="IA23" s="95"/>
      <c r="IB23" s="95"/>
      <c r="IC23" s="95"/>
      <c r="ID23" s="95"/>
      <c r="IE23" s="95"/>
      <c r="IF23" s="95"/>
      <c r="IG23" s="95"/>
      <c r="IH23" s="95"/>
      <c r="II23" s="95"/>
      <c r="IJ23" s="95"/>
    </row>
    <row r="24" spans="1:244" s="108" customFormat="1" ht="18" x14ac:dyDescent="0.25">
      <c r="A24" s="101"/>
      <c r="B24" s="101"/>
      <c r="C24" s="101"/>
      <c r="D24" s="103"/>
      <c r="E24" s="101"/>
      <c r="F24" s="103"/>
      <c r="G24" s="103"/>
      <c r="H24" s="101"/>
      <c r="I24" s="103"/>
      <c r="J24" s="103"/>
      <c r="K24" s="101"/>
      <c r="L24" s="103"/>
      <c r="M24" s="103"/>
      <c r="N24" s="101"/>
      <c r="O24" s="103"/>
      <c r="P24" s="103"/>
      <c r="Q24" s="103"/>
      <c r="R24" s="103"/>
      <c r="S24" s="103"/>
      <c r="T24" s="101"/>
      <c r="U24" s="101"/>
      <c r="V24" s="101"/>
      <c r="W24" s="104"/>
      <c r="X24" s="105"/>
      <c r="Y24" s="105"/>
      <c r="Z24" s="106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5"/>
      <c r="FL24" s="95"/>
      <c r="FM24" s="95"/>
      <c r="FN24" s="95"/>
      <c r="FO24" s="95"/>
      <c r="FP24" s="95"/>
      <c r="FQ24" s="95"/>
      <c r="FR24" s="95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95"/>
      <c r="GH24" s="95"/>
      <c r="GI24" s="95"/>
      <c r="GJ24" s="95"/>
      <c r="GK24" s="95"/>
      <c r="GL24" s="95"/>
      <c r="GM24" s="95"/>
      <c r="GN24" s="95"/>
      <c r="GO24" s="95"/>
      <c r="GP24" s="95"/>
      <c r="GQ24" s="95"/>
      <c r="GR24" s="95"/>
      <c r="GS24" s="95"/>
      <c r="GT24" s="95"/>
      <c r="GU24" s="95"/>
      <c r="GV24" s="95"/>
      <c r="GW24" s="95"/>
      <c r="GX24" s="95"/>
      <c r="GY24" s="95"/>
      <c r="GZ24" s="95"/>
      <c r="HA24" s="95"/>
      <c r="HB24" s="95"/>
      <c r="HC24" s="95"/>
      <c r="HD24" s="95"/>
      <c r="HE24" s="95"/>
      <c r="HF24" s="95"/>
      <c r="HG24" s="95"/>
      <c r="HH24" s="95"/>
      <c r="HI24" s="95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95"/>
      <c r="HU24" s="95"/>
      <c r="HV24" s="95"/>
      <c r="HW24" s="95"/>
      <c r="HX24" s="95"/>
      <c r="HY24" s="95"/>
      <c r="HZ24" s="95"/>
      <c r="IA24" s="95"/>
      <c r="IB24" s="95"/>
      <c r="IC24" s="95"/>
      <c r="ID24" s="95"/>
      <c r="IE24" s="95"/>
      <c r="IF24" s="95"/>
      <c r="IG24" s="95"/>
      <c r="IH24" s="95"/>
      <c r="II24" s="95"/>
      <c r="IJ24" s="95"/>
    </row>
    <row r="25" spans="1:244" s="108" customFormat="1" x14ac:dyDescent="0.25">
      <c r="A25" s="109"/>
      <c r="B25" s="746" t="s">
        <v>101</v>
      </c>
      <c r="C25" s="746"/>
      <c r="D25" s="746"/>
      <c r="E25" s="746"/>
      <c r="F25" s="746"/>
      <c r="G25" s="746"/>
      <c r="H25" s="746"/>
      <c r="I25" s="746"/>
      <c r="J25" s="746"/>
      <c r="K25" s="746"/>
      <c r="L25" s="746"/>
      <c r="M25" s="746"/>
      <c r="N25" s="746"/>
      <c r="O25" s="746"/>
      <c r="P25" s="746"/>
      <c r="Q25" s="746"/>
      <c r="R25" s="746"/>
      <c r="S25" s="746"/>
      <c r="T25" s="746"/>
      <c r="U25" s="746"/>
      <c r="V25" s="746"/>
      <c r="W25" s="110"/>
      <c r="X25" s="111"/>
      <c r="Y25" s="111"/>
      <c r="Z25" s="112"/>
    </row>
    <row r="26" spans="1:244" s="108" customFormat="1" ht="18" x14ac:dyDescent="0.25">
      <c r="A26" s="109"/>
      <c r="B26" s="747" t="s">
        <v>453</v>
      </c>
      <c r="C26" s="747"/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747"/>
      <c r="O26" s="747"/>
      <c r="P26" s="747"/>
      <c r="Q26" s="747"/>
      <c r="R26" s="747"/>
      <c r="S26" s="747"/>
      <c r="T26" s="747"/>
      <c r="U26" s="747"/>
      <c r="V26" s="747"/>
    </row>
    <row r="27" spans="1:244" s="108" customFormat="1" ht="18" x14ac:dyDescent="0.25">
      <c r="A27" s="109"/>
      <c r="B27" s="747"/>
      <c r="C27" s="747"/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747"/>
      <c r="O27" s="747"/>
      <c r="P27" s="747"/>
      <c r="Q27" s="747"/>
      <c r="R27" s="747"/>
      <c r="S27" s="747"/>
      <c r="T27" s="747"/>
      <c r="U27" s="747"/>
      <c r="V27" s="747"/>
    </row>
    <row r="28" spans="1:244" s="108" customFormat="1" ht="18" x14ac:dyDescent="0.25">
      <c r="A28" s="110"/>
      <c r="B28" s="748" t="s">
        <v>459</v>
      </c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110"/>
    </row>
    <row r="29" spans="1:244" s="108" customFormat="1" ht="18" x14ac:dyDescent="0.25">
      <c r="A29" s="110"/>
      <c r="B29" s="748"/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110"/>
    </row>
    <row r="30" spans="1:244" s="108" customFormat="1" ht="18" x14ac:dyDescent="0.25">
      <c r="A30" s="110"/>
      <c r="B30" s="748" t="s">
        <v>455</v>
      </c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110"/>
    </row>
    <row r="31" spans="1:244" x14ac:dyDescent="0.3">
      <c r="A31" s="110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110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  <c r="HJ31" s="108"/>
      <c r="HK31" s="108"/>
      <c r="HL31" s="108"/>
      <c r="HM31" s="108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</row>
    <row r="32" spans="1:244" x14ac:dyDescent="0.3">
      <c r="B32" s="113" t="s">
        <v>454</v>
      </c>
      <c r="L32" s="75" t="s">
        <v>103</v>
      </c>
      <c r="N32" s="892">
        <v>45952</v>
      </c>
      <c r="O32" s="829"/>
      <c r="P32" s="829"/>
    </row>
    <row r="33" spans="16:16" x14ac:dyDescent="0.3">
      <c r="P33" s="117"/>
    </row>
    <row r="34" spans="16:16" x14ac:dyDescent="0.3">
      <c r="P34" s="117"/>
    </row>
    <row r="35" spans="16:16" x14ac:dyDescent="0.3">
      <c r="P35" s="117"/>
    </row>
    <row r="36" spans="16:16" x14ac:dyDescent="0.3">
      <c r="P36" s="117"/>
    </row>
    <row r="37" spans="16:16" x14ac:dyDescent="0.3">
      <c r="P37" s="117"/>
    </row>
    <row r="38" spans="16:16" x14ac:dyDescent="0.3">
      <c r="P38" s="117"/>
    </row>
    <row r="39" spans="16:16" x14ac:dyDescent="0.3">
      <c r="P39" s="117"/>
    </row>
    <row r="40" spans="16:16" x14ac:dyDescent="0.3">
      <c r="P40" s="117"/>
    </row>
    <row r="41" spans="16:16" x14ac:dyDescent="0.3">
      <c r="P41" s="117"/>
    </row>
    <row r="42" spans="16:16" x14ac:dyDescent="0.3">
      <c r="P42" s="117"/>
    </row>
    <row r="43" spans="16:16" x14ac:dyDescent="0.3">
      <c r="P43" s="117"/>
    </row>
    <row r="44" spans="16:16" x14ac:dyDescent="0.3">
      <c r="P44" s="117"/>
    </row>
    <row r="45" spans="16:16" x14ac:dyDescent="0.3">
      <c r="P45" s="117"/>
    </row>
    <row r="46" spans="16:16" x14ac:dyDescent="0.3">
      <c r="P46" s="117"/>
    </row>
    <row r="47" spans="16:16" x14ac:dyDescent="0.3">
      <c r="P47" s="117"/>
    </row>
  </sheetData>
  <protectedRanges>
    <protectedRange sqref="G13:G14 I13:I14 J13:J16 L13:L16 M13:M18 O13:O18 B13:B20" name="Oblast1"/>
  </protectedRanges>
  <mergeCells count="58">
    <mergeCell ref="B25:V25"/>
    <mergeCell ref="B26:V26"/>
    <mergeCell ref="T17:U18"/>
    <mergeCell ref="V17:V18"/>
    <mergeCell ref="T19:U20"/>
    <mergeCell ref="V19:V20"/>
    <mergeCell ref="T21:U21"/>
    <mergeCell ref="A8:V8"/>
    <mergeCell ref="T13:U14"/>
    <mergeCell ref="V13:V14"/>
    <mergeCell ref="T15:U16"/>
    <mergeCell ref="V15:V16"/>
    <mergeCell ref="D10:F10"/>
    <mergeCell ref="G10:I10"/>
    <mergeCell ref="J10:L10"/>
    <mergeCell ref="D11:F11"/>
    <mergeCell ref="G11:I11"/>
    <mergeCell ref="J11:L11"/>
    <mergeCell ref="M11:O11"/>
    <mergeCell ref="A13:A14"/>
    <mergeCell ref="B13:B14"/>
    <mergeCell ref="D13:F14"/>
    <mergeCell ref="P13:P14"/>
    <mergeCell ref="Q13:Q14"/>
    <mergeCell ref="B17:B18"/>
    <mergeCell ref="J17:L18"/>
    <mergeCell ref="P17:P18"/>
    <mergeCell ref="Q17:Q18"/>
    <mergeCell ref="A15:A16"/>
    <mergeCell ref="B15:B16"/>
    <mergeCell ref="G15:I16"/>
    <mergeCell ref="P15:P16"/>
    <mergeCell ref="Q15:Q16"/>
    <mergeCell ref="N32:P32"/>
    <mergeCell ref="A10:A12"/>
    <mergeCell ref="B10:B12"/>
    <mergeCell ref="P10:P12"/>
    <mergeCell ref="Q10:Q12"/>
    <mergeCell ref="B30:V30"/>
    <mergeCell ref="B31:V31"/>
    <mergeCell ref="B27:V27"/>
    <mergeCell ref="B28:V28"/>
    <mergeCell ref="B29:V29"/>
    <mergeCell ref="A19:A20"/>
    <mergeCell ref="B19:B20"/>
    <mergeCell ref="M19:O20"/>
    <mergeCell ref="P19:P20"/>
    <mergeCell ref="Q19:Q20"/>
    <mergeCell ref="A17:A18"/>
    <mergeCell ref="V10:V12"/>
    <mergeCell ref="R11:S12"/>
    <mergeCell ref="D12:F12"/>
    <mergeCell ref="G12:I12"/>
    <mergeCell ref="J12:L12"/>
    <mergeCell ref="M12:O12"/>
    <mergeCell ref="M10:O10"/>
    <mergeCell ref="R10:S10"/>
    <mergeCell ref="T10:U12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80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  <pageSetUpPr fitToPage="1"/>
  </sheetPr>
  <dimension ref="A1:IJ47"/>
  <sheetViews>
    <sheetView view="pageBreakPreview" zoomScale="110" zoomScaleNormal="100" zoomScalePageLayoutView="110" workbookViewId="0">
      <selection activeCell="G13" sqref="G13:I13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6" width="8.7109375" style="76" customWidth="1"/>
    <col min="17" max="17" width="8.7109375" style="74" customWidth="1"/>
    <col min="18" max="18" width="8.85546875" style="76" customWidth="1"/>
    <col min="19" max="19" width="8.85546875" style="74" customWidth="1"/>
    <col min="20" max="20" width="5.28515625" style="73" customWidth="1"/>
    <col min="21" max="21" width="13.7109375" style="73" customWidth="1"/>
    <col min="22" max="22" width="10" style="73" customWidth="1"/>
    <col min="23" max="23" width="7" style="73" customWidth="1"/>
    <col min="24" max="241" width="9.140625" style="77" customWidth="1"/>
    <col min="242" max="242" width="2.7109375" style="77" customWidth="1"/>
    <col min="243" max="243" width="17.5703125" style="77" customWidth="1"/>
    <col min="244" max="244" width="11.5703125" style="77" hidden="1" customWidth="1"/>
    <col min="245" max="16384" width="1.7109375" style="77"/>
  </cols>
  <sheetData>
    <row r="1" spans="1:244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4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4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4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4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4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4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4" s="79" customFormat="1" ht="36" x14ac:dyDescent="0.35">
      <c r="A8" s="741" t="s">
        <v>212</v>
      </c>
      <c r="B8" s="741"/>
      <c r="C8" s="741"/>
      <c r="D8" s="741"/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741"/>
      <c r="Q8" s="741"/>
      <c r="R8" s="741"/>
      <c r="S8" s="741"/>
      <c r="T8" s="741"/>
      <c r="U8" s="741"/>
      <c r="V8" s="741"/>
      <c r="W8" s="78"/>
    </row>
    <row r="9" spans="1:244" s="78" customFormat="1" ht="21" x14ac:dyDescent="0.35">
      <c r="D9" s="80"/>
      <c r="F9" s="81"/>
      <c r="G9" s="80"/>
      <c r="I9" s="81"/>
      <c r="J9" s="82"/>
      <c r="L9" s="81"/>
      <c r="M9" s="82"/>
      <c r="O9" s="81"/>
      <c r="P9" s="83"/>
      <c r="Q9" s="80"/>
      <c r="R9" s="82"/>
      <c r="S9" s="80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</row>
    <row r="10" spans="1:244" s="79" customFormat="1" ht="21" x14ac:dyDescent="0.35">
      <c r="A10" s="859"/>
      <c r="B10" s="872" t="s">
        <v>92</v>
      </c>
      <c r="C10" s="86" t="s">
        <v>93</v>
      </c>
      <c r="D10" s="743" t="s">
        <v>207</v>
      </c>
      <c r="E10" s="743"/>
      <c r="F10" s="743"/>
      <c r="G10" s="743" t="s">
        <v>207</v>
      </c>
      <c r="H10" s="743"/>
      <c r="I10" s="743"/>
      <c r="J10" s="743" t="s">
        <v>207</v>
      </c>
      <c r="K10" s="743"/>
      <c r="L10" s="743"/>
      <c r="M10" s="743" t="s">
        <v>207</v>
      </c>
      <c r="N10" s="743"/>
      <c r="O10" s="743"/>
      <c r="P10" s="862" t="s">
        <v>94</v>
      </c>
      <c r="Q10" s="862" t="s">
        <v>95</v>
      </c>
      <c r="R10" s="743" t="s">
        <v>96</v>
      </c>
      <c r="S10" s="784"/>
      <c r="T10" s="743" t="s">
        <v>97</v>
      </c>
      <c r="U10" s="743"/>
      <c r="V10" s="869" t="s">
        <v>12</v>
      </c>
      <c r="W10" s="80"/>
      <c r="X10" s="90"/>
      <c r="Y10" s="90"/>
      <c r="Z10" s="90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</row>
    <row r="11" spans="1:244" s="79" customFormat="1" ht="21" x14ac:dyDescent="0.35">
      <c r="A11" s="860"/>
      <c r="B11" s="873"/>
      <c r="C11" s="176"/>
      <c r="D11" s="743" t="s">
        <v>208</v>
      </c>
      <c r="E11" s="743"/>
      <c r="F11" s="743"/>
      <c r="G11" s="743" t="s">
        <v>208</v>
      </c>
      <c r="H11" s="743"/>
      <c r="I11" s="743"/>
      <c r="J11" s="743" t="s">
        <v>208</v>
      </c>
      <c r="K11" s="743"/>
      <c r="L11" s="743"/>
      <c r="M11" s="743" t="s">
        <v>208</v>
      </c>
      <c r="N11" s="743"/>
      <c r="O11" s="743"/>
      <c r="P11" s="863"/>
      <c r="Q11" s="863"/>
      <c r="R11" s="865" t="s">
        <v>208</v>
      </c>
      <c r="S11" s="866"/>
      <c r="T11" s="743"/>
      <c r="U11" s="743"/>
      <c r="V11" s="870"/>
      <c r="W11" s="80"/>
      <c r="X11" s="90"/>
      <c r="Y11" s="90"/>
      <c r="Z11" s="90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</row>
    <row r="12" spans="1:244" s="79" customFormat="1" ht="21" x14ac:dyDescent="0.35">
      <c r="A12" s="861"/>
      <c r="B12" s="874"/>
      <c r="C12" s="335" t="s">
        <v>93</v>
      </c>
      <c r="D12" s="824">
        <v>1</v>
      </c>
      <c r="E12" s="825"/>
      <c r="F12" s="826"/>
      <c r="G12" s="824">
        <v>2</v>
      </c>
      <c r="H12" s="825"/>
      <c r="I12" s="826"/>
      <c r="J12" s="824">
        <v>3</v>
      </c>
      <c r="K12" s="825"/>
      <c r="L12" s="826"/>
      <c r="M12" s="824">
        <v>4</v>
      </c>
      <c r="N12" s="825"/>
      <c r="O12" s="826"/>
      <c r="P12" s="864"/>
      <c r="Q12" s="864"/>
      <c r="R12" s="867"/>
      <c r="S12" s="868"/>
      <c r="T12" s="743"/>
      <c r="U12" s="743"/>
      <c r="V12" s="871"/>
      <c r="W12" s="78"/>
      <c r="X12" s="90"/>
      <c r="Y12" s="90"/>
      <c r="Z12" s="94"/>
    </row>
    <row r="13" spans="1:244" s="79" customFormat="1" ht="21" x14ac:dyDescent="0.35">
      <c r="A13" s="880">
        <v>1</v>
      </c>
      <c r="B13" s="882" t="s">
        <v>451</v>
      </c>
      <c r="C13" s="252">
        <v>777644380</v>
      </c>
      <c r="D13" s="884"/>
      <c r="E13" s="885"/>
      <c r="F13" s="886"/>
      <c r="G13" s="344">
        <v>0</v>
      </c>
      <c r="H13" s="339" t="s">
        <v>98</v>
      </c>
      <c r="I13" s="345">
        <v>2</v>
      </c>
      <c r="J13" s="344">
        <v>0</v>
      </c>
      <c r="K13" s="339" t="s">
        <v>98</v>
      </c>
      <c r="L13" s="345">
        <v>2</v>
      </c>
      <c r="M13" s="344">
        <v>0</v>
      </c>
      <c r="N13" s="339" t="s">
        <v>98</v>
      </c>
      <c r="O13" s="345">
        <v>2</v>
      </c>
      <c r="P13" s="890">
        <f>IF(G13&gt;I13,1,0)+IF(J13&gt;L13,1,0)+IF(M13&gt;O13,1,0)</f>
        <v>0</v>
      </c>
      <c r="Q13" s="890">
        <f>IF(G13&lt;I13,1,0)+IF(J13&lt;L13,1,0)+IF(M13&lt;O13,1,0)</f>
        <v>3</v>
      </c>
      <c r="R13" s="255">
        <f>G13+J13+M13</f>
        <v>0</v>
      </c>
      <c r="S13" s="255">
        <f>I13+L13+O13</f>
        <v>6</v>
      </c>
      <c r="T13" s="875">
        <v>0</v>
      </c>
      <c r="U13" s="876"/>
      <c r="V13" s="899">
        <f>1+IF(T13&lt;T15,1,0)+IF(T13&lt;T17,1,0)+IF(T13&lt;T19,1,0)</f>
        <v>4</v>
      </c>
      <c r="W13" s="78"/>
      <c r="X13" s="90"/>
      <c r="Y13" s="90"/>
      <c r="Z13" s="94"/>
    </row>
    <row r="14" spans="1:244" s="79" customFormat="1" ht="21" x14ac:dyDescent="0.35">
      <c r="A14" s="881"/>
      <c r="B14" s="883"/>
      <c r="C14" s="252"/>
      <c r="D14" s="887"/>
      <c r="E14" s="888"/>
      <c r="F14" s="889"/>
      <c r="G14" s="344">
        <v>43</v>
      </c>
      <c r="H14" s="339" t="s">
        <v>98</v>
      </c>
      <c r="I14" s="345">
        <v>51</v>
      </c>
      <c r="J14" s="344">
        <v>44</v>
      </c>
      <c r="K14" s="339" t="s">
        <v>98</v>
      </c>
      <c r="L14" s="345">
        <v>52</v>
      </c>
      <c r="M14" s="344">
        <v>25</v>
      </c>
      <c r="N14" s="339" t="s">
        <v>98</v>
      </c>
      <c r="O14" s="345">
        <v>50</v>
      </c>
      <c r="P14" s="891"/>
      <c r="Q14" s="891"/>
      <c r="R14" s="255">
        <f>G14+J14+M14</f>
        <v>112</v>
      </c>
      <c r="S14" s="255">
        <f>I14+L14+O14</f>
        <v>153</v>
      </c>
      <c r="T14" s="877"/>
      <c r="U14" s="878"/>
      <c r="V14" s="900"/>
      <c r="W14" s="78"/>
      <c r="X14" s="90"/>
      <c r="Y14" s="90"/>
      <c r="Z14" s="94"/>
    </row>
    <row r="15" spans="1:244" s="79" customFormat="1" ht="21" x14ac:dyDescent="0.35">
      <c r="A15" s="880">
        <v>2</v>
      </c>
      <c r="B15" s="882" t="s">
        <v>219</v>
      </c>
      <c r="C15" s="252">
        <v>602693433</v>
      </c>
      <c r="D15" s="344">
        <f>I13</f>
        <v>2</v>
      </c>
      <c r="E15" s="340" t="s">
        <v>98</v>
      </c>
      <c r="F15" s="345">
        <f>G13</f>
        <v>0</v>
      </c>
      <c r="G15" s="884"/>
      <c r="H15" s="885"/>
      <c r="I15" s="886"/>
      <c r="J15" s="344">
        <v>2</v>
      </c>
      <c r="K15" s="339" t="s">
        <v>98</v>
      </c>
      <c r="L15" s="345">
        <v>0</v>
      </c>
      <c r="M15" s="344">
        <v>0</v>
      </c>
      <c r="N15" s="339" t="s">
        <v>98</v>
      </c>
      <c r="O15" s="345">
        <v>2</v>
      </c>
      <c r="P15" s="890">
        <f>IF(D15&gt;F15,1,0)+IF(J15&gt;L15,1,0)+IF(M15&gt;O15,1,0)</f>
        <v>2</v>
      </c>
      <c r="Q15" s="890">
        <f>IF(D15&lt;F15,1,0)+IF(J15&lt;L15,1,0)+IF(M15&lt;O15,1,0)</f>
        <v>1</v>
      </c>
      <c r="R15" s="255">
        <f>D15+J15+M15</f>
        <v>4</v>
      </c>
      <c r="S15" s="255">
        <f>F15+L15+O15</f>
        <v>2</v>
      </c>
      <c r="T15" s="875">
        <v>6</v>
      </c>
      <c r="U15" s="876"/>
      <c r="V15" s="899">
        <f>1+IF(T15&lt;T13,1,0)+IF(T15&lt;T17,1,0)+IF(T15&lt;T19,1,0)</f>
        <v>2</v>
      </c>
      <c r="W15" s="78"/>
      <c r="X15" s="90"/>
      <c r="Y15" s="90"/>
      <c r="Z15" s="94"/>
    </row>
    <row r="16" spans="1:244" s="79" customFormat="1" ht="21" x14ac:dyDescent="0.35">
      <c r="A16" s="881"/>
      <c r="B16" s="883"/>
      <c r="C16" s="252"/>
      <c r="D16" s="344">
        <f>I14</f>
        <v>51</v>
      </c>
      <c r="E16" s="340" t="s">
        <v>98</v>
      </c>
      <c r="F16" s="345">
        <f>G14</f>
        <v>43</v>
      </c>
      <c r="G16" s="887"/>
      <c r="H16" s="888"/>
      <c r="I16" s="889"/>
      <c r="J16" s="344">
        <v>51</v>
      </c>
      <c r="K16" s="339" t="s">
        <v>98</v>
      </c>
      <c r="L16" s="345">
        <v>45</v>
      </c>
      <c r="M16" s="344">
        <v>46</v>
      </c>
      <c r="N16" s="339" t="s">
        <v>98</v>
      </c>
      <c r="O16" s="345">
        <v>50</v>
      </c>
      <c r="P16" s="891"/>
      <c r="Q16" s="891"/>
      <c r="R16" s="255">
        <f>D16+J16+M16</f>
        <v>148</v>
      </c>
      <c r="S16" s="255">
        <f>F16+L16+O16</f>
        <v>138</v>
      </c>
      <c r="T16" s="877"/>
      <c r="U16" s="878"/>
      <c r="V16" s="900"/>
      <c r="W16" s="78"/>
      <c r="X16" s="90"/>
      <c r="Y16" s="90"/>
      <c r="Z16" s="94"/>
    </row>
    <row r="17" spans="1:244" s="79" customFormat="1" ht="21" x14ac:dyDescent="0.35">
      <c r="A17" s="880">
        <v>3</v>
      </c>
      <c r="B17" s="882" t="s">
        <v>456</v>
      </c>
      <c r="C17" s="252">
        <v>602235700</v>
      </c>
      <c r="D17" s="344">
        <f>L13</f>
        <v>2</v>
      </c>
      <c r="E17" s="340" t="s">
        <v>98</v>
      </c>
      <c r="F17" s="345">
        <f>J13</f>
        <v>0</v>
      </c>
      <c r="G17" s="344">
        <f>L15</f>
        <v>0</v>
      </c>
      <c r="H17" s="340" t="s">
        <v>98</v>
      </c>
      <c r="I17" s="345">
        <f>J15</f>
        <v>2</v>
      </c>
      <c r="J17" s="884"/>
      <c r="K17" s="885"/>
      <c r="L17" s="886"/>
      <c r="M17" s="344">
        <v>0</v>
      </c>
      <c r="N17" s="339" t="s">
        <v>98</v>
      </c>
      <c r="O17" s="345">
        <v>2</v>
      </c>
      <c r="P17" s="890">
        <f>IF(D17&gt;F17,1,0)+IF(G17&gt;I17,1,0)+IF(M17&gt;O17,1,0)</f>
        <v>1</v>
      </c>
      <c r="Q17" s="890">
        <f>IF(D17&lt;F17,1,0)+IF(G17&lt;I17,1,0)+IF(M17&lt;O17,1,0)</f>
        <v>2</v>
      </c>
      <c r="R17" s="255">
        <f>D17+G17+M17</f>
        <v>2</v>
      </c>
      <c r="S17" s="255">
        <f>F17+I17+O17</f>
        <v>4</v>
      </c>
      <c r="T17" s="875">
        <v>3</v>
      </c>
      <c r="U17" s="876"/>
      <c r="V17" s="899">
        <f>1+IF(T17&lt;T13,1,0)+IF(T17&lt;T15,1,0)+IF(T17&lt;T19,1,0)</f>
        <v>3</v>
      </c>
      <c r="W17" s="78"/>
      <c r="X17" s="90"/>
      <c r="Y17" s="90"/>
      <c r="Z17" s="94"/>
    </row>
    <row r="18" spans="1:244" s="79" customFormat="1" ht="21" x14ac:dyDescent="0.35">
      <c r="A18" s="881"/>
      <c r="B18" s="883"/>
      <c r="C18" s="252"/>
      <c r="D18" s="344">
        <f>L14</f>
        <v>52</v>
      </c>
      <c r="E18" s="340" t="s">
        <v>98</v>
      </c>
      <c r="F18" s="345">
        <f>J14</f>
        <v>44</v>
      </c>
      <c r="G18" s="344">
        <f>L16</f>
        <v>45</v>
      </c>
      <c r="H18" s="340" t="s">
        <v>98</v>
      </c>
      <c r="I18" s="345">
        <f>J16</f>
        <v>51</v>
      </c>
      <c r="J18" s="887"/>
      <c r="K18" s="888"/>
      <c r="L18" s="889"/>
      <c r="M18" s="344">
        <v>40</v>
      </c>
      <c r="N18" s="339" t="s">
        <v>98</v>
      </c>
      <c r="O18" s="345">
        <v>50</v>
      </c>
      <c r="P18" s="891"/>
      <c r="Q18" s="891"/>
      <c r="R18" s="255">
        <f>D18+G18+M18</f>
        <v>137</v>
      </c>
      <c r="S18" s="255">
        <f>F18+I18+O18</f>
        <v>145</v>
      </c>
      <c r="T18" s="877"/>
      <c r="U18" s="878"/>
      <c r="V18" s="900"/>
      <c r="W18" s="78"/>
      <c r="X18" s="90"/>
      <c r="Y18" s="90"/>
      <c r="Z18" s="94"/>
    </row>
    <row r="19" spans="1:244" ht="21" x14ac:dyDescent="0.35">
      <c r="A19" s="894">
        <v>4</v>
      </c>
      <c r="B19" s="896" t="s">
        <v>457</v>
      </c>
      <c r="C19" s="346">
        <v>737215132</v>
      </c>
      <c r="D19" s="344">
        <f>O13</f>
        <v>2</v>
      </c>
      <c r="E19" s="340" t="s">
        <v>98</v>
      </c>
      <c r="F19" s="345">
        <f>M13</f>
        <v>0</v>
      </c>
      <c r="G19" s="344">
        <f>O15</f>
        <v>2</v>
      </c>
      <c r="H19" s="340" t="s">
        <v>98</v>
      </c>
      <c r="I19" s="345">
        <f>M15</f>
        <v>0</v>
      </c>
      <c r="J19" s="344">
        <f>O17</f>
        <v>2</v>
      </c>
      <c r="K19" s="340" t="s">
        <v>98</v>
      </c>
      <c r="L19" s="345">
        <f>M17</f>
        <v>0</v>
      </c>
      <c r="M19" s="897"/>
      <c r="N19" s="898"/>
      <c r="O19" s="898"/>
      <c r="P19" s="890">
        <f>IF(D19&gt;F19,1,0)+IF(G19&gt;I19,1,0)+IF(J19&gt;L19,1,0)</f>
        <v>3</v>
      </c>
      <c r="Q19" s="890">
        <f>IF(D19&lt;F19,1,0)+IF(G19&lt;I19,1,0)+IF(J19&lt;L19,1,0)</f>
        <v>0</v>
      </c>
      <c r="R19" s="255">
        <f>D19+G19+J19</f>
        <v>6</v>
      </c>
      <c r="S19" s="255">
        <f>F19+I19+L19</f>
        <v>0</v>
      </c>
      <c r="T19" s="875">
        <v>9</v>
      </c>
      <c r="U19" s="876"/>
      <c r="V19" s="899">
        <f>1+IF(T19&lt;T13,1,0)+IF(T19&lt;T15,1,0)+IF(T19&lt;T17,1,0)</f>
        <v>1</v>
      </c>
      <c r="W19" s="78"/>
      <c r="X19" s="90"/>
      <c r="Y19" s="90"/>
      <c r="Z19" s="94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</row>
    <row r="20" spans="1:244" s="95" customFormat="1" ht="21" x14ac:dyDescent="0.35">
      <c r="A20" s="895"/>
      <c r="B20" s="895"/>
      <c r="C20" s="346"/>
      <c r="D20" s="344">
        <f>O14</f>
        <v>50</v>
      </c>
      <c r="E20" s="340" t="s">
        <v>98</v>
      </c>
      <c r="F20" s="345">
        <f>M14</f>
        <v>25</v>
      </c>
      <c r="G20" s="344">
        <f>O16</f>
        <v>50</v>
      </c>
      <c r="H20" s="340" t="s">
        <v>98</v>
      </c>
      <c r="I20" s="345">
        <f>M16</f>
        <v>46</v>
      </c>
      <c r="J20" s="344">
        <f>O18</f>
        <v>50</v>
      </c>
      <c r="K20" s="340" t="s">
        <v>98</v>
      </c>
      <c r="L20" s="345">
        <f>M18</f>
        <v>40</v>
      </c>
      <c r="M20" s="898"/>
      <c r="N20" s="898"/>
      <c r="O20" s="898"/>
      <c r="P20" s="891"/>
      <c r="Q20" s="891"/>
      <c r="R20" s="255">
        <f>D20+G20+J20</f>
        <v>150</v>
      </c>
      <c r="S20" s="255">
        <f>F20+I20+L20</f>
        <v>111</v>
      </c>
      <c r="T20" s="877"/>
      <c r="U20" s="878"/>
      <c r="V20" s="900"/>
      <c r="W20" s="78"/>
      <c r="X20" s="90"/>
      <c r="Y20" s="90"/>
      <c r="Z20" s="94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</row>
    <row r="21" spans="1:244" s="95" customFormat="1" x14ac:dyDescent="0.3">
      <c r="A21" s="96"/>
      <c r="B21" s="96"/>
      <c r="C21" s="96"/>
      <c r="D21" s="97"/>
      <c r="E21" s="96"/>
      <c r="F21" s="97"/>
      <c r="G21" s="97"/>
      <c r="H21" s="96"/>
      <c r="I21" s="97"/>
      <c r="J21" s="97"/>
      <c r="K21" s="96"/>
      <c r="L21" s="97"/>
      <c r="M21" s="97"/>
      <c r="N21" s="96"/>
      <c r="O21" s="97"/>
      <c r="P21" s="97"/>
      <c r="Q21" s="97"/>
      <c r="R21" s="97"/>
      <c r="S21" s="97"/>
      <c r="T21" s="789"/>
      <c r="U21" s="789"/>
      <c r="V21" s="96"/>
      <c r="W21" s="73"/>
      <c r="X21" s="99"/>
      <c r="Y21" s="99"/>
      <c r="Z21" s="100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</row>
    <row r="22" spans="1:244" s="95" customFormat="1" ht="15.75" x14ac:dyDescent="0.25">
      <c r="A22" s="101"/>
      <c r="B22" s="102" t="s">
        <v>99</v>
      </c>
      <c r="C22" s="101"/>
      <c r="D22" s="103"/>
      <c r="E22" s="101"/>
      <c r="F22" s="103"/>
      <c r="G22" s="103"/>
      <c r="H22" s="101"/>
      <c r="I22" s="103"/>
      <c r="J22" s="103"/>
      <c r="K22" s="101"/>
      <c r="L22" s="103"/>
      <c r="M22" s="103"/>
      <c r="N22" s="101"/>
      <c r="O22" s="103"/>
      <c r="P22" s="103"/>
      <c r="Q22" s="103"/>
      <c r="R22" s="103"/>
      <c r="S22" s="103"/>
      <c r="T22" s="101"/>
      <c r="U22" s="101"/>
      <c r="V22" s="101"/>
      <c r="W22" s="104"/>
      <c r="X22" s="105"/>
      <c r="Y22" s="105"/>
      <c r="Z22" s="106"/>
    </row>
    <row r="23" spans="1:244" s="108" customFormat="1" ht="18" x14ac:dyDescent="0.25">
      <c r="A23" s="101"/>
      <c r="B23" s="107" t="s">
        <v>458</v>
      </c>
      <c r="C23" s="101"/>
      <c r="D23" s="103"/>
      <c r="E23" s="101"/>
      <c r="F23" s="103"/>
      <c r="G23" s="103"/>
      <c r="H23" s="101"/>
      <c r="I23" s="103"/>
      <c r="J23" s="103"/>
      <c r="K23" s="101"/>
      <c r="L23" s="103"/>
      <c r="M23" s="103"/>
      <c r="N23" s="101"/>
      <c r="O23" s="103"/>
      <c r="P23" s="103"/>
      <c r="Q23" s="103"/>
      <c r="R23" s="103"/>
      <c r="S23" s="103"/>
      <c r="T23" s="101"/>
      <c r="U23" s="101"/>
      <c r="V23" s="101"/>
      <c r="W23" s="104"/>
      <c r="X23" s="105"/>
      <c r="Y23" s="105"/>
      <c r="Z23" s="106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  <c r="FL23" s="95"/>
      <c r="FM23" s="95"/>
      <c r="FN23" s="95"/>
      <c r="FO23" s="95"/>
      <c r="FP23" s="95"/>
      <c r="FQ23" s="95"/>
      <c r="FR23" s="95"/>
      <c r="FS23" s="95"/>
      <c r="FT23" s="95"/>
      <c r="FU23" s="95"/>
      <c r="FV23" s="95"/>
      <c r="FW23" s="95"/>
      <c r="FX23" s="95"/>
      <c r="FY23" s="95"/>
      <c r="FZ23" s="95"/>
      <c r="GA23" s="95"/>
      <c r="GB23" s="95"/>
      <c r="GC23" s="95"/>
      <c r="GD23" s="95"/>
      <c r="GE23" s="95"/>
      <c r="GF23" s="95"/>
      <c r="GG23" s="95"/>
      <c r="GH23" s="95"/>
      <c r="GI23" s="95"/>
      <c r="GJ23" s="95"/>
      <c r="GK23" s="95"/>
      <c r="GL23" s="95"/>
      <c r="GM23" s="95"/>
      <c r="GN23" s="95"/>
      <c r="GO23" s="95"/>
      <c r="GP23" s="95"/>
      <c r="GQ23" s="95"/>
      <c r="GR23" s="95"/>
      <c r="GS23" s="95"/>
      <c r="GT23" s="95"/>
      <c r="GU23" s="95"/>
      <c r="GV23" s="95"/>
      <c r="GW23" s="95"/>
      <c r="GX23" s="95"/>
      <c r="GY23" s="95"/>
      <c r="GZ23" s="95"/>
      <c r="HA23" s="95"/>
      <c r="HB23" s="95"/>
      <c r="HC23" s="95"/>
      <c r="HD23" s="95"/>
      <c r="HE23" s="95"/>
      <c r="HF23" s="95"/>
      <c r="HG23" s="95"/>
      <c r="HH23" s="95"/>
      <c r="HI23" s="95"/>
      <c r="HJ23" s="95"/>
      <c r="HK23" s="95"/>
      <c r="HL23" s="95"/>
      <c r="HM23" s="95"/>
      <c r="HN23" s="95"/>
      <c r="HO23" s="95"/>
      <c r="HP23" s="95"/>
      <c r="HQ23" s="95"/>
      <c r="HR23" s="95"/>
      <c r="HS23" s="95"/>
      <c r="HT23" s="95"/>
      <c r="HU23" s="95"/>
      <c r="HV23" s="95"/>
      <c r="HW23" s="95"/>
      <c r="HX23" s="95"/>
      <c r="HY23" s="95"/>
      <c r="HZ23" s="95"/>
      <c r="IA23" s="95"/>
      <c r="IB23" s="95"/>
      <c r="IC23" s="95"/>
      <c r="ID23" s="95"/>
      <c r="IE23" s="95"/>
      <c r="IF23" s="95"/>
      <c r="IG23" s="95"/>
      <c r="IH23" s="95"/>
      <c r="II23" s="95"/>
      <c r="IJ23" s="95"/>
    </row>
    <row r="24" spans="1:244" s="108" customFormat="1" ht="18" x14ac:dyDescent="0.25">
      <c r="A24" s="101"/>
      <c r="B24" s="101"/>
      <c r="C24" s="101"/>
      <c r="D24" s="103"/>
      <c r="E24" s="101"/>
      <c r="F24" s="103"/>
      <c r="G24" s="103"/>
      <c r="H24" s="101"/>
      <c r="I24" s="103"/>
      <c r="J24" s="103"/>
      <c r="K24" s="101"/>
      <c r="L24" s="103"/>
      <c r="M24" s="103"/>
      <c r="N24" s="101"/>
      <c r="O24" s="103"/>
      <c r="P24" s="103"/>
      <c r="Q24" s="103"/>
      <c r="R24" s="103"/>
      <c r="S24" s="103"/>
      <c r="T24" s="101"/>
      <c r="U24" s="101"/>
      <c r="V24" s="101"/>
      <c r="W24" s="104"/>
      <c r="X24" s="105"/>
      <c r="Y24" s="105"/>
      <c r="Z24" s="106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5"/>
      <c r="FL24" s="95"/>
      <c r="FM24" s="95"/>
      <c r="FN24" s="95"/>
      <c r="FO24" s="95"/>
      <c r="FP24" s="95"/>
      <c r="FQ24" s="95"/>
      <c r="FR24" s="95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95"/>
      <c r="GH24" s="95"/>
      <c r="GI24" s="95"/>
      <c r="GJ24" s="95"/>
      <c r="GK24" s="95"/>
      <c r="GL24" s="95"/>
      <c r="GM24" s="95"/>
      <c r="GN24" s="95"/>
      <c r="GO24" s="95"/>
      <c r="GP24" s="95"/>
      <c r="GQ24" s="95"/>
      <c r="GR24" s="95"/>
      <c r="GS24" s="95"/>
      <c r="GT24" s="95"/>
      <c r="GU24" s="95"/>
      <c r="GV24" s="95"/>
      <c r="GW24" s="95"/>
      <c r="GX24" s="95"/>
      <c r="GY24" s="95"/>
      <c r="GZ24" s="95"/>
      <c r="HA24" s="95"/>
      <c r="HB24" s="95"/>
      <c r="HC24" s="95"/>
      <c r="HD24" s="95"/>
      <c r="HE24" s="95"/>
      <c r="HF24" s="95"/>
      <c r="HG24" s="95"/>
      <c r="HH24" s="95"/>
      <c r="HI24" s="95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95"/>
      <c r="HU24" s="95"/>
      <c r="HV24" s="95"/>
      <c r="HW24" s="95"/>
      <c r="HX24" s="95"/>
      <c r="HY24" s="95"/>
      <c r="HZ24" s="95"/>
      <c r="IA24" s="95"/>
      <c r="IB24" s="95"/>
      <c r="IC24" s="95"/>
      <c r="ID24" s="95"/>
      <c r="IE24" s="95"/>
      <c r="IF24" s="95"/>
      <c r="IG24" s="95"/>
      <c r="IH24" s="95"/>
      <c r="II24" s="95"/>
      <c r="IJ24" s="95"/>
    </row>
    <row r="25" spans="1:244" s="108" customFormat="1" x14ac:dyDescent="0.25">
      <c r="A25" s="109"/>
      <c r="B25" s="746" t="s">
        <v>101</v>
      </c>
      <c r="C25" s="746"/>
      <c r="D25" s="746"/>
      <c r="E25" s="746"/>
      <c r="F25" s="746"/>
      <c r="G25" s="746"/>
      <c r="H25" s="746"/>
      <c r="I25" s="746"/>
      <c r="J25" s="746"/>
      <c r="K25" s="746"/>
      <c r="L25" s="746"/>
      <c r="M25" s="746"/>
      <c r="N25" s="746"/>
      <c r="O25" s="746"/>
      <c r="P25" s="746"/>
      <c r="Q25" s="746"/>
      <c r="R25" s="746"/>
      <c r="S25" s="746"/>
      <c r="T25" s="746"/>
      <c r="U25" s="746"/>
      <c r="V25" s="746"/>
      <c r="W25" s="110"/>
      <c r="X25" s="111"/>
      <c r="Y25" s="111"/>
      <c r="Z25" s="112"/>
    </row>
    <row r="26" spans="1:244" s="108" customFormat="1" ht="18" x14ac:dyDescent="0.25">
      <c r="A26" s="109"/>
      <c r="B26" s="747" t="s">
        <v>453</v>
      </c>
      <c r="C26" s="747"/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747"/>
      <c r="O26" s="747"/>
      <c r="P26" s="747"/>
      <c r="Q26" s="747"/>
      <c r="R26" s="747"/>
      <c r="S26" s="747"/>
      <c r="T26" s="747"/>
      <c r="U26" s="747"/>
      <c r="V26" s="747"/>
    </row>
    <row r="27" spans="1:244" s="108" customFormat="1" ht="18" x14ac:dyDescent="0.25">
      <c r="A27" s="109"/>
      <c r="B27" s="747"/>
      <c r="C27" s="747"/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747"/>
      <c r="O27" s="747"/>
      <c r="P27" s="747"/>
      <c r="Q27" s="747"/>
      <c r="R27" s="747"/>
      <c r="S27" s="747"/>
      <c r="T27" s="747"/>
      <c r="U27" s="747"/>
      <c r="V27" s="747"/>
    </row>
    <row r="28" spans="1:244" s="108" customFormat="1" ht="18" x14ac:dyDescent="0.25">
      <c r="A28" s="110"/>
      <c r="B28" s="748" t="s">
        <v>459</v>
      </c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110"/>
    </row>
    <row r="29" spans="1:244" s="108" customFormat="1" ht="18" x14ac:dyDescent="0.25">
      <c r="A29" s="110"/>
      <c r="B29" s="748"/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110"/>
    </row>
    <row r="30" spans="1:244" s="108" customFormat="1" ht="18" x14ac:dyDescent="0.25">
      <c r="A30" s="110"/>
      <c r="B30" s="748" t="s">
        <v>455</v>
      </c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110"/>
    </row>
    <row r="31" spans="1:244" x14ac:dyDescent="0.3">
      <c r="B31" s="749"/>
      <c r="C31" s="749"/>
      <c r="D31" s="749"/>
      <c r="E31" s="749"/>
      <c r="F31" s="749"/>
      <c r="G31" s="749"/>
      <c r="H31" s="749"/>
      <c r="I31" s="749"/>
      <c r="J31" s="749"/>
      <c r="K31" s="749"/>
      <c r="L31" s="749"/>
      <c r="M31" s="749"/>
      <c r="N31" s="749"/>
      <c r="O31" s="749"/>
      <c r="P31" s="749"/>
      <c r="Q31" s="749"/>
      <c r="R31" s="749"/>
      <c r="S31" s="749"/>
      <c r="T31" s="749"/>
      <c r="U31" s="749"/>
      <c r="V31" s="749"/>
    </row>
    <row r="32" spans="1:244" x14ac:dyDescent="0.3">
      <c r="B32" s="113" t="s">
        <v>454</v>
      </c>
      <c r="L32" s="75" t="s">
        <v>103</v>
      </c>
      <c r="N32" s="892">
        <v>45952</v>
      </c>
      <c r="O32" s="829"/>
      <c r="P32" s="829"/>
    </row>
    <row r="33" spans="16:16" x14ac:dyDescent="0.3">
      <c r="P33" s="117"/>
    </row>
    <row r="34" spans="16:16" x14ac:dyDescent="0.3">
      <c r="P34" s="117"/>
    </row>
    <row r="35" spans="16:16" x14ac:dyDescent="0.3">
      <c r="P35" s="117"/>
    </row>
    <row r="36" spans="16:16" x14ac:dyDescent="0.3">
      <c r="P36" s="117"/>
    </row>
    <row r="37" spans="16:16" x14ac:dyDescent="0.3">
      <c r="P37" s="117"/>
    </row>
    <row r="38" spans="16:16" x14ac:dyDescent="0.3">
      <c r="P38" s="117"/>
    </row>
    <row r="39" spans="16:16" x14ac:dyDescent="0.3">
      <c r="P39" s="117"/>
    </row>
    <row r="40" spans="16:16" x14ac:dyDescent="0.3">
      <c r="P40" s="117"/>
    </row>
    <row r="41" spans="16:16" x14ac:dyDescent="0.3">
      <c r="P41" s="117"/>
    </row>
    <row r="42" spans="16:16" x14ac:dyDescent="0.3">
      <c r="P42" s="117"/>
    </row>
    <row r="43" spans="16:16" x14ac:dyDescent="0.3">
      <c r="P43" s="117"/>
    </row>
    <row r="44" spans="16:16" x14ac:dyDescent="0.3">
      <c r="P44" s="117"/>
    </row>
    <row r="45" spans="16:16" x14ac:dyDescent="0.3">
      <c r="P45" s="117"/>
    </row>
    <row r="46" spans="16:16" x14ac:dyDescent="0.3">
      <c r="P46" s="117"/>
    </row>
    <row r="47" spans="16:16" x14ac:dyDescent="0.3">
      <c r="P47" s="117"/>
    </row>
  </sheetData>
  <protectedRanges>
    <protectedRange sqref="G13:G14 I13:I14 J13:J16 L13:L16 M13:M18 O13:O18 B13:B20" name="Oblast1_1"/>
  </protectedRanges>
  <mergeCells count="58">
    <mergeCell ref="B25:V25"/>
    <mergeCell ref="B26:V26"/>
    <mergeCell ref="T17:U18"/>
    <mergeCell ref="V17:V18"/>
    <mergeCell ref="T19:U20"/>
    <mergeCell ref="V19:V20"/>
    <mergeCell ref="T21:U21"/>
    <mergeCell ref="A8:V8"/>
    <mergeCell ref="T13:U14"/>
    <mergeCell ref="V13:V14"/>
    <mergeCell ref="T15:U16"/>
    <mergeCell ref="V15:V16"/>
    <mergeCell ref="D10:F10"/>
    <mergeCell ref="G10:I10"/>
    <mergeCell ref="J10:L10"/>
    <mergeCell ref="D11:F11"/>
    <mergeCell ref="G11:I11"/>
    <mergeCell ref="J11:L11"/>
    <mergeCell ref="M11:O11"/>
    <mergeCell ref="A13:A14"/>
    <mergeCell ref="B13:B14"/>
    <mergeCell ref="D13:F14"/>
    <mergeCell ref="P13:P14"/>
    <mergeCell ref="Q13:Q14"/>
    <mergeCell ref="B17:B18"/>
    <mergeCell ref="J17:L18"/>
    <mergeCell ref="P17:P18"/>
    <mergeCell ref="Q17:Q18"/>
    <mergeCell ref="A15:A16"/>
    <mergeCell ref="B15:B16"/>
    <mergeCell ref="G15:I16"/>
    <mergeCell ref="P15:P16"/>
    <mergeCell ref="Q15:Q16"/>
    <mergeCell ref="N32:P32"/>
    <mergeCell ref="A10:A12"/>
    <mergeCell ref="B10:B12"/>
    <mergeCell ref="P10:P12"/>
    <mergeCell ref="Q10:Q12"/>
    <mergeCell ref="B31:V31"/>
    <mergeCell ref="B29:V29"/>
    <mergeCell ref="B30:V30"/>
    <mergeCell ref="B27:V27"/>
    <mergeCell ref="B28:V28"/>
    <mergeCell ref="A19:A20"/>
    <mergeCell ref="B19:B20"/>
    <mergeCell ref="M19:O20"/>
    <mergeCell ref="P19:P20"/>
    <mergeCell ref="Q19:Q20"/>
    <mergeCell ref="A17:A18"/>
    <mergeCell ref="V10:V12"/>
    <mergeCell ref="R11:S12"/>
    <mergeCell ref="D12:F12"/>
    <mergeCell ref="G12:I12"/>
    <mergeCell ref="J12:L12"/>
    <mergeCell ref="M12:O12"/>
    <mergeCell ref="M10:O10"/>
    <mergeCell ref="R10:S10"/>
    <mergeCell ref="T10:U12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80" orientation="landscape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70C0"/>
    <pageSetUpPr fitToPage="1"/>
  </sheetPr>
  <dimension ref="A1:S36"/>
  <sheetViews>
    <sheetView view="pageBreakPreview" topLeftCell="A7" zoomScale="110" zoomScaleNormal="100" zoomScalePageLayoutView="110" workbookViewId="0">
      <selection activeCell="I19" sqref="I19:K21"/>
    </sheetView>
  </sheetViews>
  <sheetFormatPr defaultColWidth="8.7109375" defaultRowHeight="15" x14ac:dyDescent="0.25"/>
  <cols>
    <col min="1" max="1" width="6.140625" customWidth="1"/>
    <col min="2" max="2" width="43.7109375" customWidth="1"/>
    <col min="4" max="4" width="1.7109375" customWidth="1"/>
    <col min="7" max="7" width="1.7109375" customWidth="1"/>
    <col min="10" max="10" width="1.7109375" customWidth="1"/>
    <col min="13" max="13" width="1.7109375" customWidth="1"/>
    <col min="17" max="18" width="9.140625" customWidth="1"/>
  </cols>
  <sheetData>
    <row r="1" spans="1:19" s="122" customFormat="1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19" s="122" customFormat="1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19" s="122" customFormat="1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19" s="122" customFormat="1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19" s="122" customFormat="1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19" s="122" customFormat="1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19" s="122" customFormat="1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19" s="122" customFormat="1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19" ht="36" x14ac:dyDescent="0.25">
      <c r="A9" s="741" t="s">
        <v>218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</row>
    <row r="10" spans="1:19" ht="21.75" thickBot="1" x14ac:dyDescent="0.4">
      <c r="A10" s="78"/>
      <c r="B10" s="78"/>
      <c r="C10" s="80"/>
      <c r="D10" s="78"/>
      <c r="E10" s="81"/>
      <c r="F10" s="80"/>
      <c r="G10" s="78"/>
      <c r="H10" s="81"/>
      <c r="I10" s="82"/>
      <c r="J10" s="78"/>
      <c r="K10" s="81"/>
      <c r="L10" s="82"/>
      <c r="M10" s="78"/>
      <c r="N10" s="81"/>
      <c r="O10" s="80"/>
      <c r="P10" s="80"/>
      <c r="Q10" s="78"/>
      <c r="R10" s="78"/>
      <c r="S10" s="78"/>
    </row>
    <row r="11" spans="1:19" ht="15" customHeight="1" x14ac:dyDescent="0.25">
      <c r="A11" s="901"/>
      <c r="B11" s="903" t="s">
        <v>92</v>
      </c>
      <c r="C11" s="913" t="s">
        <v>20</v>
      </c>
      <c r="D11" s="914"/>
      <c r="E11" s="915"/>
      <c r="F11" s="913" t="s">
        <v>23</v>
      </c>
      <c r="G11" s="914"/>
      <c r="H11" s="915"/>
      <c r="I11" s="913" t="s">
        <v>529</v>
      </c>
      <c r="J11" s="914"/>
      <c r="K11" s="915"/>
      <c r="L11" s="913" t="s">
        <v>24</v>
      </c>
      <c r="M11" s="914"/>
      <c r="N11" s="915"/>
      <c r="O11" s="905" t="s">
        <v>94</v>
      </c>
      <c r="P11" s="905" t="s">
        <v>95</v>
      </c>
      <c r="Q11" s="907" t="s">
        <v>97</v>
      </c>
      <c r="R11" s="908"/>
      <c r="S11" s="911" t="s">
        <v>12</v>
      </c>
    </row>
    <row r="12" spans="1:19" ht="15" customHeight="1" thickBot="1" x14ac:dyDescent="0.3">
      <c r="A12" s="902"/>
      <c r="B12" s="904"/>
      <c r="C12" s="916"/>
      <c r="D12" s="917"/>
      <c r="E12" s="918"/>
      <c r="F12" s="919"/>
      <c r="G12" s="920"/>
      <c r="H12" s="921"/>
      <c r="I12" s="919"/>
      <c r="J12" s="920"/>
      <c r="K12" s="921"/>
      <c r="L12" s="919"/>
      <c r="M12" s="920"/>
      <c r="N12" s="921"/>
      <c r="O12" s="906"/>
      <c r="P12" s="906"/>
      <c r="Q12" s="909"/>
      <c r="R12" s="910"/>
      <c r="S12" s="912"/>
    </row>
    <row r="13" spans="1:19" ht="21" x14ac:dyDescent="0.25">
      <c r="A13" s="929">
        <v>1</v>
      </c>
      <c r="B13" s="931" t="s">
        <v>528</v>
      </c>
      <c r="C13" s="948"/>
      <c r="D13" s="949"/>
      <c r="E13" s="950"/>
      <c r="F13" s="480">
        <v>4</v>
      </c>
      <c r="G13" s="489" t="s">
        <v>98</v>
      </c>
      <c r="H13" s="477">
        <v>6</v>
      </c>
      <c r="I13" s="480">
        <v>2</v>
      </c>
      <c r="J13" s="489" t="s">
        <v>98</v>
      </c>
      <c r="K13" s="477">
        <v>8</v>
      </c>
      <c r="L13" s="480">
        <v>5</v>
      </c>
      <c r="M13" s="489" t="s">
        <v>98</v>
      </c>
      <c r="N13" s="481">
        <v>1</v>
      </c>
      <c r="O13" s="943">
        <v>2</v>
      </c>
      <c r="P13" s="946">
        <v>1</v>
      </c>
      <c r="Q13" s="922">
        <v>2</v>
      </c>
      <c r="R13" s="923"/>
      <c r="S13" s="926">
        <f>1+IF(Q13&lt;Q16,1,0)+IF(Q13&lt;Q19,1,0)+IF(Q13&lt;Q22,1,0)</f>
        <v>3</v>
      </c>
    </row>
    <row r="14" spans="1:19" ht="21" x14ac:dyDescent="0.25">
      <c r="A14" s="929"/>
      <c r="B14" s="931"/>
      <c r="C14" s="948"/>
      <c r="D14" s="949"/>
      <c r="E14" s="950"/>
      <c r="F14" s="482">
        <v>0</v>
      </c>
      <c r="G14" s="488" t="s">
        <v>98</v>
      </c>
      <c r="H14" s="471">
        <v>7</v>
      </c>
      <c r="I14" s="482">
        <v>4</v>
      </c>
      <c r="J14" s="488" t="s">
        <v>98</v>
      </c>
      <c r="K14" s="471">
        <v>5</v>
      </c>
      <c r="L14" s="482">
        <v>3</v>
      </c>
      <c r="M14" s="488" t="s">
        <v>98</v>
      </c>
      <c r="N14" s="483">
        <v>5</v>
      </c>
      <c r="O14" s="943"/>
      <c r="P14" s="946"/>
      <c r="Q14" s="922"/>
      <c r="R14" s="923"/>
      <c r="S14" s="926"/>
    </row>
    <row r="15" spans="1:19" ht="21.75" thickBot="1" x14ac:dyDescent="0.3">
      <c r="A15" s="930"/>
      <c r="B15" s="932"/>
      <c r="C15" s="951"/>
      <c r="D15" s="952"/>
      <c r="E15" s="953"/>
      <c r="F15" s="484">
        <v>4</v>
      </c>
      <c r="G15" s="490" t="s">
        <v>98</v>
      </c>
      <c r="H15" s="478">
        <v>13</v>
      </c>
      <c r="I15" s="486">
        <v>6</v>
      </c>
      <c r="J15" s="491" t="s">
        <v>98</v>
      </c>
      <c r="K15" s="479">
        <v>13</v>
      </c>
      <c r="L15" s="486">
        <v>8</v>
      </c>
      <c r="M15" s="491" t="s">
        <v>98</v>
      </c>
      <c r="N15" s="487">
        <v>6</v>
      </c>
      <c r="O15" s="944"/>
      <c r="P15" s="947"/>
      <c r="Q15" s="924"/>
      <c r="R15" s="925"/>
      <c r="S15" s="927"/>
    </row>
    <row r="16" spans="1:19" ht="21" x14ac:dyDescent="0.25">
      <c r="A16" s="928">
        <v>2</v>
      </c>
      <c r="B16" s="931" t="s">
        <v>279</v>
      </c>
      <c r="C16" s="480">
        <v>6</v>
      </c>
      <c r="D16" s="489" t="s">
        <v>98</v>
      </c>
      <c r="E16" s="481">
        <v>4</v>
      </c>
      <c r="F16" s="933"/>
      <c r="G16" s="934"/>
      <c r="H16" s="935"/>
      <c r="I16" s="480">
        <v>4</v>
      </c>
      <c r="J16" s="489" t="s">
        <v>98</v>
      </c>
      <c r="K16" s="477">
        <v>2</v>
      </c>
      <c r="L16" s="480">
        <v>8</v>
      </c>
      <c r="M16" s="489" t="s">
        <v>98</v>
      </c>
      <c r="N16" s="481">
        <v>2</v>
      </c>
      <c r="O16" s="942">
        <v>3</v>
      </c>
      <c r="P16" s="945">
        <v>0</v>
      </c>
      <c r="Q16" s="922">
        <v>6</v>
      </c>
      <c r="R16" s="923"/>
      <c r="S16" s="926">
        <f>1+IF(Q16&lt;Q19,1,0)+IF(Q16&lt;Q22,1,0)+IF(Q16&lt;Q13,1,0)</f>
        <v>1</v>
      </c>
    </row>
    <row r="17" spans="1:19" ht="21" x14ac:dyDescent="0.25">
      <c r="A17" s="929"/>
      <c r="B17" s="931"/>
      <c r="C17" s="482">
        <v>7</v>
      </c>
      <c r="D17" s="488" t="s">
        <v>98</v>
      </c>
      <c r="E17" s="483">
        <v>0</v>
      </c>
      <c r="F17" s="936"/>
      <c r="G17" s="937"/>
      <c r="H17" s="938"/>
      <c r="I17" s="482">
        <v>5</v>
      </c>
      <c r="J17" s="488" t="s">
        <v>98</v>
      </c>
      <c r="K17" s="471">
        <v>4</v>
      </c>
      <c r="L17" s="482">
        <v>5</v>
      </c>
      <c r="M17" s="488" t="s">
        <v>98</v>
      </c>
      <c r="N17" s="483">
        <v>2</v>
      </c>
      <c r="O17" s="943"/>
      <c r="P17" s="946"/>
      <c r="Q17" s="922"/>
      <c r="R17" s="923"/>
      <c r="S17" s="926"/>
    </row>
    <row r="18" spans="1:19" ht="21.75" thickBot="1" x14ac:dyDescent="0.3">
      <c r="A18" s="930"/>
      <c r="B18" s="932"/>
      <c r="C18" s="486">
        <v>13</v>
      </c>
      <c r="D18" s="491" t="s">
        <v>98</v>
      </c>
      <c r="E18" s="487">
        <v>4</v>
      </c>
      <c r="F18" s="939"/>
      <c r="G18" s="940"/>
      <c r="H18" s="941"/>
      <c r="I18" s="484">
        <v>9</v>
      </c>
      <c r="J18" s="490" t="s">
        <v>98</v>
      </c>
      <c r="K18" s="478">
        <v>6</v>
      </c>
      <c r="L18" s="486">
        <v>13</v>
      </c>
      <c r="M18" s="491" t="s">
        <v>98</v>
      </c>
      <c r="N18" s="487">
        <v>4</v>
      </c>
      <c r="O18" s="944"/>
      <c r="P18" s="947"/>
      <c r="Q18" s="924"/>
      <c r="R18" s="925"/>
      <c r="S18" s="927"/>
    </row>
    <row r="19" spans="1:19" ht="21" x14ac:dyDescent="0.25">
      <c r="A19" s="928">
        <v>3</v>
      </c>
      <c r="B19" s="931" t="s">
        <v>550</v>
      </c>
      <c r="C19" s="480">
        <v>8</v>
      </c>
      <c r="D19" s="489" t="s">
        <v>98</v>
      </c>
      <c r="E19" s="477">
        <v>2</v>
      </c>
      <c r="F19" s="480">
        <v>2</v>
      </c>
      <c r="G19" s="489" t="s">
        <v>98</v>
      </c>
      <c r="H19" s="481">
        <v>4</v>
      </c>
      <c r="I19" s="933"/>
      <c r="J19" s="934"/>
      <c r="K19" s="935"/>
      <c r="L19" s="480">
        <v>7</v>
      </c>
      <c r="M19" s="489" t="s">
        <v>98</v>
      </c>
      <c r="N19" s="481">
        <v>0</v>
      </c>
      <c r="O19" s="942">
        <v>2</v>
      </c>
      <c r="P19" s="945">
        <v>1</v>
      </c>
      <c r="Q19" s="922">
        <v>4</v>
      </c>
      <c r="R19" s="923"/>
      <c r="S19" s="926">
        <f>1+IF(Q19&lt;Q22,1,0)+IF(Q19&lt;Q13,1,0)+IF(Q19&lt;Q16,1,0)</f>
        <v>2</v>
      </c>
    </row>
    <row r="20" spans="1:19" ht="21" x14ac:dyDescent="0.25">
      <c r="A20" s="929"/>
      <c r="B20" s="931"/>
      <c r="C20" s="482">
        <v>5</v>
      </c>
      <c r="D20" s="488" t="s">
        <v>98</v>
      </c>
      <c r="E20" s="471">
        <v>4</v>
      </c>
      <c r="F20" s="482">
        <v>4</v>
      </c>
      <c r="G20" s="488" t="s">
        <v>98</v>
      </c>
      <c r="H20" s="483">
        <v>5</v>
      </c>
      <c r="I20" s="936"/>
      <c r="J20" s="937"/>
      <c r="K20" s="938"/>
      <c r="L20" s="482">
        <v>5</v>
      </c>
      <c r="M20" s="488" t="s">
        <v>98</v>
      </c>
      <c r="N20" s="483">
        <v>2</v>
      </c>
      <c r="O20" s="943"/>
      <c r="P20" s="946"/>
      <c r="Q20" s="922"/>
      <c r="R20" s="923"/>
      <c r="S20" s="926"/>
    </row>
    <row r="21" spans="1:19" ht="21.75" thickBot="1" x14ac:dyDescent="0.3">
      <c r="A21" s="930"/>
      <c r="B21" s="932"/>
      <c r="C21" s="486">
        <v>13</v>
      </c>
      <c r="D21" s="491" t="s">
        <v>98</v>
      </c>
      <c r="E21" s="479">
        <v>6</v>
      </c>
      <c r="F21" s="484">
        <v>6</v>
      </c>
      <c r="G21" s="490" t="s">
        <v>98</v>
      </c>
      <c r="H21" s="485">
        <v>9</v>
      </c>
      <c r="I21" s="939"/>
      <c r="J21" s="940"/>
      <c r="K21" s="941"/>
      <c r="L21" s="484">
        <v>12</v>
      </c>
      <c r="M21" s="490" t="s">
        <v>98</v>
      </c>
      <c r="N21" s="485">
        <v>2</v>
      </c>
      <c r="O21" s="944"/>
      <c r="P21" s="947"/>
      <c r="Q21" s="924"/>
      <c r="R21" s="925"/>
      <c r="S21" s="927"/>
    </row>
    <row r="22" spans="1:19" ht="21" x14ac:dyDescent="0.25">
      <c r="A22" s="928">
        <v>4</v>
      </c>
      <c r="B22" s="931" t="s">
        <v>549</v>
      </c>
      <c r="C22" s="480">
        <v>1</v>
      </c>
      <c r="D22" s="489" t="s">
        <v>98</v>
      </c>
      <c r="E22" s="477">
        <v>5</v>
      </c>
      <c r="F22" s="494">
        <v>2</v>
      </c>
      <c r="G22" s="495" t="s">
        <v>98</v>
      </c>
      <c r="H22" s="476">
        <v>8</v>
      </c>
      <c r="I22" s="480">
        <v>0</v>
      </c>
      <c r="J22" s="489" t="s">
        <v>98</v>
      </c>
      <c r="K22" s="481">
        <v>7</v>
      </c>
      <c r="L22" s="933"/>
      <c r="M22" s="934"/>
      <c r="N22" s="954"/>
      <c r="O22" s="959">
        <v>0</v>
      </c>
      <c r="P22" s="945">
        <v>3</v>
      </c>
      <c r="Q22" s="922">
        <v>0</v>
      </c>
      <c r="R22" s="923"/>
      <c r="S22" s="926">
        <f>1+IF(Q22&lt;Q13,1,0)+IF(Q22&lt;Q16,1,0)+IF(Q22&lt;Q19,1,0)</f>
        <v>4</v>
      </c>
    </row>
    <row r="23" spans="1:19" ht="21" x14ac:dyDescent="0.25">
      <c r="A23" s="929"/>
      <c r="B23" s="931"/>
      <c r="C23" s="482">
        <v>5</v>
      </c>
      <c r="D23" s="488" t="s">
        <v>98</v>
      </c>
      <c r="E23" s="471">
        <v>3</v>
      </c>
      <c r="F23" s="482">
        <v>2</v>
      </c>
      <c r="G23" s="488" t="s">
        <v>98</v>
      </c>
      <c r="H23" s="471">
        <v>5</v>
      </c>
      <c r="I23" s="482">
        <v>2</v>
      </c>
      <c r="J23" s="488" t="s">
        <v>98</v>
      </c>
      <c r="K23" s="483">
        <v>5</v>
      </c>
      <c r="L23" s="936"/>
      <c r="M23" s="937"/>
      <c r="N23" s="955"/>
      <c r="O23" s="960"/>
      <c r="P23" s="946"/>
      <c r="Q23" s="922"/>
      <c r="R23" s="923"/>
      <c r="S23" s="926"/>
    </row>
    <row r="24" spans="1:19" ht="21.75" thickBot="1" x14ac:dyDescent="0.3">
      <c r="A24" s="930"/>
      <c r="B24" s="932"/>
      <c r="C24" s="484">
        <v>6</v>
      </c>
      <c r="D24" s="490" t="s">
        <v>98</v>
      </c>
      <c r="E24" s="478">
        <v>8</v>
      </c>
      <c r="F24" s="484">
        <v>4</v>
      </c>
      <c r="G24" s="490" t="s">
        <v>98</v>
      </c>
      <c r="H24" s="478">
        <v>13</v>
      </c>
      <c r="I24" s="484">
        <v>2</v>
      </c>
      <c r="J24" s="490" t="s">
        <v>98</v>
      </c>
      <c r="K24" s="485">
        <v>12</v>
      </c>
      <c r="L24" s="956"/>
      <c r="M24" s="957"/>
      <c r="N24" s="958"/>
      <c r="O24" s="961"/>
      <c r="P24" s="947"/>
      <c r="Q24" s="924"/>
      <c r="R24" s="925"/>
      <c r="S24" s="927"/>
    </row>
    <row r="25" spans="1:19" ht="20.25" x14ac:dyDescent="0.25">
      <c r="A25" s="96"/>
      <c r="B25" s="96"/>
      <c r="C25" s="97"/>
      <c r="D25" s="96"/>
      <c r="E25" s="97"/>
      <c r="F25" s="97"/>
      <c r="G25" s="96"/>
      <c r="H25" s="97"/>
      <c r="I25" s="97"/>
      <c r="J25" s="96"/>
      <c r="K25" s="97"/>
      <c r="L25" s="97"/>
      <c r="M25" s="96"/>
      <c r="N25" s="97"/>
      <c r="O25" s="97"/>
      <c r="P25" s="97"/>
      <c r="Q25" s="789"/>
      <c r="R25" s="789"/>
      <c r="S25" s="96"/>
    </row>
    <row r="26" spans="1:19" ht="15.75" x14ac:dyDescent="0.25">
      <c r="A26" s="101"/>
      <c r="B26" s="102" t="s">
        <v>99</v>
      </c>
      <c r="C26" s="103"/>
      <c r="D26" s="101"/>
      <c r="E26" s="103"/>
      <c r="F26" s="103"/>
      <c r="G26" s="101"/>
      <c r="H26" s="103"/>
      <c r="I26" s="103"/>
      <c r="J26" s="101"/>
      <c r="K26" s="103"/>
      <c r="L26" s="103"/>
      <c r="M26" s="101"/>
      <c r="N26" s="103"/>
      <c r="O26" s="103"/>
      <c r="P26" s="103"/>
      <c r="Q26" s="101"/>
      <c r="R26" s="101"/>
      <c r="S26" s="101"/>
    </row>
    <row r="27" spans="1:19" ht="15.75" x14ac:dyDescent="0.25">
      <c r="A27" s="101"/>
      <c r="B27" s="107" t="s">
        <v>100</v>
      </c>
      <c r="C27" s="103"/>
      <c r="D27" s="101"/>
      <c r="E27" s="103"/>
      <c r="F27" s="103"/>
      <c r="G27" s="101"/>
      <c r="H27" s="103"/>
      <c r="I27" s="103"/>
      <c r="J27" s="101"/>
      <c r="K27" s="103"/>
      <c r="L27" s="103"/>
      <c r="M27" s="101"/>
      <c r="N27" s="103"/>
      <c r="O27" s="103"/>
      <c r="P27" s="103"/>
      <c r="Q27" s="101"/>
      <c r="R27" s="101"/>
      <c r="S27" s="101"/>
    </row>
    <row r="28" spans="1:19" ht="15.75" x14ac:dyDescent="0.25">
      <c r="A28" s="101"/>
      <c r="B28" s="101"/>
      <c r="C28" s="103"/>
      <c r="D28" s="101"/>
      <c r="E28" s="103"/>
      <c r="F28" s="103"/>
      <c r="G28" s="101"/>
      <c r="H28" s="103"/>
      <c r="I28" s="103"/>
      <c r="J28" s="101"/>
      <c r="K28" s="103"/>
      <c r="L28" s="103"/>
      <c r="M28" s="101"/>
      <c r="N28" s="103"/>
      <c r="O28" s="103"/>
      <c r="P28" s="103"/>
      <c r="Q28" s="101"/>
      <c r="R28" s="101"/>
      <c r="S28" s="101"/>
    </row>
    <row r="29" spans="1:19" ht="20.25" x14ac:dyDescent="0.25">
      <c r="A29" s="109"/>
      <c r="B29" s="746" t="s">
        <v>101</v>
      </c>
      <c r="C29" s="746"/>
      <c r="D29" s="746"/>
      <c r="E29" s="746"/>
      <c r="F29" s="746"/>
      <c r="G29" s="746"/>
      <c r="H29" s="746"/>
      <c r="I29" s="746"/>
      <c r="J29" s="746"/>
      <c r="K29" s="746"/>
      <c r="L29" s="746"/>
      <c r="M29" s="746"/>
      <c r="N29" s="746"/>
      <c r="O29" s="746"/>
      <c r="P29" s="746"/>
      <c r="Q29" s="746"/>
      <c r="R29" s="746"/>
      <c r="S29" s="746"/>
    </row>
    <row r="30" spans="1:19" ht="18" x14ac:dyDescent="0.25">
      <c r="A30" s="109"/>
      <c r="B30" s="747" t="s">
        <v>551</v>
      </c>
      <c r="C30" s="747"/>
      <c r="D30" s="747"/>
      <c r="E30" s="747"/>
      <c r="F30" s="747"/>
      <c r="G30" s="747"/>
      <c r="H30" s="747"/>
      <c r="I30" s="747"/>
      <c r="J30" s="747"/>
      <c r="K30" s="747"/>
      <c r="L30" s="747"/>
      <c r="M30" s="747"/>
      <c r="N30" s="747"/>
      <c r="O30" s="747"/>
      <c r="P30" s="747"/>
      <c r="Q30" s="747"/>
      <c r="R30" s="747"/>
      <c r="S30" s="747"/>
    </row>
    <row r="31" spans="1:19" ht="18" x14ac:dyDescent="0.25">
      <c r="A31" s="109"/>
      <c r="B31" s="747"/>
      <c r="C31" s="747"/>
      <c r="D31" s="747"/>
      <c r="E31" s="747"/>
      <c r="F31" s="747"/>
      <c r="G31" s="747"/>
      <c r="H31" s="747"/>
      <c r="I31" s="747"/>
      <c r="J31" s="747"/>
      <c r="K31" s="747"/>
      <c r="L31" s="747"/>
      <c r="M31" s="747"/>
      <c r="N31" s="747"/>
      <c r="O31" s="747"/>
      <c r="P31" s="747"/>
      <c r="Q31" s="747"/>
      <c r="R31" s="747"/>
      <c r="S31" s="747"/>
    </row>
    <row r="32" spans="1:19" ht="18" x14ac:dyDescent="0.25">
      <c r="A32" s="110"/>
      <c r="B32" s="748" t="s">
        <v>532</v>
      </c>
      <c r="C32" s="748"/>
      <c r="D32" s="748"/>
      <c r="E32" s="748"/>
      <c r="F32" s="748"/>
      <c r="G32" s="748"/>
      <c r="H32" s="748"/>
      <c r="I32" s="748"/>
      <c r="J32" s="748"/>
      <c r="K32" s="748"/>
      <c r="L32" s="748"/>
      <c r="M32" s="748"/>
      <c r="N32" s="748"/>
      <c r="O32" s="748"/>
      <c r="P32" s="748"/>
      <c r="Q32" s="748"/>
      <c r="R32" s="748"/>
      <c r="S32" s="748"/>
    </row>
    <row r="33" spans="1:19" ht="18" x14ac:dyDescent="0.25">
      <c r="A33" s="110"/>
      <c r="B33" s="748"/>
      <c r="C33" s="748"/>
      <c r="D33" s="748"/>
      <c r="E33" s="748"/>
      <c r="F33" s="748"/>
      <c r="G33" s="748"/>
      <c r="H33" s="748"/>
      <c r="I33" s="748"/>
      <c r="J33" s="748"/>
      <c r="K33" s="748"/>
      <c r="L33" s="748"/>
      <c r="M33" s="748"/>
      <c r="N33" s="748"/>
      <c r="O33" s="748"/>
      <c r="P33" s="748"/>
      <c r="Q33" s="748"/>
      <c r="R33" s="748"/>
      <c r="S33" s="748"/>
    </row>
    <row r="34" spans="1:19" ht="18" x14ac:dyDescent="0.25">
      <c r="A34" s="110"/>
      <c r="B34" s="748" t="s">
        <v>102</v>
      </c>
      <c r="C34" s="748"/>
      <c r="D34" s="748"/>
      <c r="E34" s="748"/>
      <c r="F34" s="748"/>
      <c r="G34" s="748"/>
      <c r="H34" s="748"/>
      <c r="I34" s="748"/>
      <c r="J34" s="748"/>
      <c r="K34" s="748"/>
      <c r="L34" s="748"/>
      <c r="M34" s="748"/>
      <c r="N34" s="748"/>
      <c r="O34" s="748"/>
      <c r="P34" s="748"/>
      <c r="Q34" s="748"/>
      <c r="R34" s="748"/>
      <c r="S34" s="748"/>
    </row>
    <row r="35" spans="1:19" ht="20.25" x14ac:dyDescent="0.3">
      <c r="A35" s="73"/>
      <c r="B35" s="749"/>
      <c r="C35" s="749"/>
      <c r="D35" s="749"/>
      <c r="E35" s="749"/>
      <c r="F35" s="749"/>
      <c r="G35" s="749"/>
      <c r="H35" s="749"/>
      <c r="I35" s="749"/>
      <c r="J35" s="749"/>
      <c r="K35" s="749"/>
      <c r="L35" s="749"/>
      <c r="M35" s="749"/>
      <c r="N35" s="749"/>
      <c r="O35" s="749"/>
      <c r="P35" s="749"/>
      <c r="Q35" s="749"/>
      <c r="R35" s="749"/>
      <c r="S35" s="749"/>
    </row>
    <row r="36" spans="1:19" ht="20.25" x14ac:dyDescent="0.3">
      <c r="A36" s="73"/>
      <c r="B36" s="113" t="s">
        <v>531</v>
      </c>
      <c r="C36" s="74"/>
      <c r="D36" s="73"/>
      <c r="E36" s="75"/>
      <c r="F36" s="74"/>
      <c r="G36" s="73"/>
      <c r="H36" s="75"/>
      <c r="I36" s="76"/>
      <c r="J36" s="73"/>
      <c r="K36" s="962" t="s">
        <v>530</v>
      </c>
      <c r="L36" s="829"/>
      <c r="M36" s="829"/>
      <c r="N36" s="829"/>
      <c r="O36" s="117"/>
      <c r="P36" s="74"/>
      <c r="Q36" s="73"/>
      <c r="R36" s="73"/>
      <c r="S36" s="73"/>
    </row>
  </sheetData>
  <protectedRanges>
    <protectedRange sqref="F13:F15 E16:E18 H13:I15 I16:I18 K13:L18 L19:L21 N13:N21 C16:C24 E19:F24 H19:H24 I22:I24 K22:K24" name="Oblast1_1"/>
  </protectedRanges>
  <mergeCells count="48">
    <mergeCell ref="B33:S33"/>
    <mergeCell ref="B34:S34"/>
    <mergeCell ref="B35:S35"/>
    <mergeCell ref="K36:N36"/>
    <mergeCell ref="Q25:R25"/>
    <mergeCell ref="B29:S29"/>
    <mergeCell ref="B30:S30"/>
    <mergeCell ref="B31:S31"/>
    <mergeCell ref="B32:S32"/>
    <mergeCell ref="Q19:R21"/>
    <mergeCell ref="S19:S21"/>
    <mergeCell ref="A22:A24"/>
    <mergeCell ref="B22:B24"/>
    <mergeCell ref="L22:N24"/>
    <mergeCell ref="O22:O24"/>
    <mergeCell ref="P22:P24"/>
    <mergeCell ref="Q22:R24"/>
    <mergeCell ref="S22:S24"/>
    <mergeCell ref="A19:A21"/>
    <mergeCell ref="B19:B21"/>
    <mergeCell ref="I19:K21"/>
    <mergeCell ref="O19:O21"/>
    <mergeCell ref="P19:P21"/>
    <mergeCell ref="Q13:R15"/>
    <mergeCell ref="S13:S15"/>
    <mergeCell ref="A16:A18"/>
    <mergeCell ref="B16:B18"/>
    <mergeCell ref="F16:H18"/>
    <mergeCell ref="O16:O18"/>
    <mergeCell ref="P16:P18"/>
    <mergeCell ref="Q16:R18"/>
    <mergeCell ref="S16:S18"/>
    <mergeCell ref="A13:A15"/>
    <mergeCell ref="B13:B15"/>
    <mergeCell ref="C13:E15"/>
    <mergeCell ref="O13:O15"/>
    <mergeCell ref="P13:P15"/>
    <mergeCell ref="A9:S9"/>
    <mergeCell ref="A11:A12"/>
    <mergeCell ref="B11:B12"/>
    <mergeCell ref="O11:O12"/>
    <mergeCell ref="P11:P12"/>
    <mergeCell ref="Q11:R12"/>
    <mergeCell ref="S11:S12"/>
    <mergeCell ref="C11:E12"/>
    <mergeCell ref="F11:H12"/>
    <mergeCell ref="I11:K12"/>
    <mergeCell ref="L11:N12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73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S54"/>
  <sheetViews>
    <sheetView view="pageBreakPreview" topLeftCell="A11" zoomScale="110" zoomScaleNormal="100" zoomScalePageLayoutView="110" workbookViewId="0">
      <selection activeCell="B32" sqref="B32:N32"/>
    </sheetView>
  </sheetViews>
  <sheetFormatPr defaultColWidth="8.7109375" defaultRowHeight="15" x14ac:dyDescent="0.25"/>
  <cols>
    <col min="1" max="1" width="8.7109375" style="177" customWidth="1"/>
    <col min="2" max="2" width="24.42578125" bestFit="1" customWidth="1"/>
    <col min="12" max="12" width="9.42578125" customWidth="1"/>
  </cols>
  <sheetData>
    <row r="1" spans="1:19" s="122" customFormat="1" x14ac:dyDescent="0.25">
      <c r="A1" s="511"/>
      <c r="B1" s="512"/>
      <c r="C1" s="511"/>
      <c r="D1" s="511"/>
      <c r="E1" s="511"/>
      <c r="F1" s="511"/>
      <c r="G1" s="513"/>
      <c r="H1" s="514"/>
      <c r="I1" s="511"/>
      <c r="J1" s="515"/>
      <c r="K1" s="515"/>
      <c r="L1" s="516"/>
      <c r="M1" s="513"/>
      <c r="N1" s="517"/>
      <c r="O1" s="511"/>
      <c r="P1" s="511"/>
      <c r="Q1" s="518"/>
      <c r="R1" s="516"/>
      <c r="S1" s="513"/>
    </row>
    <row r="2" spans="1:19" s="122" customFormat="1" x14ac:dyDescent="0.25">
      <c r="A2" s="511"/>
      <c r="B2" s="512"/>
      <c r="C2" s="511"/>
      <c r="D2" s="511"/>
      <c r="E2" s="511"/>
      <c r="F2" s="511"/>
      <c r="G2" s="513"/>
      <c r="H2" s="514"/>
      <c r="I2" s="511"/>
      <c r="J2" s="515"/>
      <c r="K2" s="515"/>
      <c r="L2" s="516"/>
      <c r="M2" s="513"/>
      <c r="N2" s="517"/>
      <c r="O2" s="511"/>
      <c r="P2" s="511"/>
      <c r="Q2" s="518"/>
      <c r="R2" s="516"/>
      <c r="S2" s="513"/>
    </row>
    <row r="3" spans="1:19" s="122" customFormat="1" x14ac:dyDescent="0.25">
      <c r="A3" s="511"/>
      <c r="B3" s="512"/>
      <c r="C3" s="511"/>
      <c r="D3" s="511"/>
      <c r="E3" s="511"/>
      <c r="F3" s="511"/>
      <c r="G3" s="513"/>
      <c r="H3" s="514"/>
      <c r="I3" s="511"/>
      <c r="J3" s="515"/>
      <c r="K3" s="515"/>
      <c r="L3" s="516"/>
      <c r="M3" s="513"/>
      <c r="N3" s="517"/>
      <c r="O3" s="511"/>
      <c r="P3" s="511"/>
      <c r="Q3" s="518"/>
      <c r="R3" s="516"/>
      <c r="S3" s="513"/>
    </row>
    <row r="4" spans="1:19" s="122" customFormat="1" x14ac:dyDescent="0.25">
      <c r="A4" s="511"/>
      <c r="B4" s="512"/>
      <c r="C4" s="511"/>
      <c r="D4" s="511"/>
      <c r="E4" s="511"/>
      <c r="F4" s="511"/>
      <c r="G4" s="513"/>
      <c r="H4" s="514"/>
      <c r="I4" s="511"/>
      <c r="J4" s="515"/>
      <c r="K4" s="515"/>
      <c r="L4" s="516"/>
      <c r="M4" s="513"/>
      <c r="N4" s="517"/>
      <c r="O4" s="511"/>
      <c r="P4" s="511"/>
      <c r="Q4" s="518"/>
      <c r="R4" s="516"/>
      <c r="S4" s="513"/>
    </row>
    <row r="5" spans="1:19" s="122" customFormat="1" x14ac:dyDescent="0.25">
      <c r="A5" s="511"/>
      <c r="B5" s="512"/>
      <c r="C5" s="511"/>
      <c r="D5" s="511"/>
      <c r="E5" s="511"/>
      <c r="F5" s="511"/>
      <c r="G5" s="513"/>
      <c r="H5" s="514"/>
      <c r="I5" s="511"/>
      <c r="J5" s="515"/>
      <c r="K5" s="515"/>
      <c r="L5" s="516"/>
      <c r="M5" s="513"/>
      <c r="N5" s="517"/>
      <c r="O5" s="511"/>
      <c r="P5" s="511"/>
      <c r="Q5" s="518"/>
      <c r="R5" s="516"/>
      <c r="S5" s="513"/>
    </row>
    <row r="6" spans="1:19" s="122" customFormat="1" x14ac:dyDescent="0.25">
      <c r="A6" s="511"/>
      <c r="B6" s="512"/>
      <c r="C6" s="511"/>
      <c r="D6" s="511"/>
      <c r="E6" s="511"/>
      <c r="F6" s="511"/>
      <c r="G6" s="513"/>
      <c r="H6" s="514"/>
      <c r="I6" s="511"/>
      <c r="J6" s="515"/>
      <c r="K6" s="515"/>
      <c r="L6" s="516"/>
      <c r="M6" s="513"/>
      <c r="N6" s="517"/>
      <c r="O6" s="511"/>
      <c r="P6" s="511"/>
      <c r="Q6" s="518"/>
      <c r="R6" s="516"/>
      <c r="S6" s="513"/>
    </row>
    <row r="7" spans="1:19" s="122" customFormat="1" x14ac:dyDescent="0.25">
      <c r="A7" s="511"/>
      <c r="B7" s="512"/>
      <c r="C7" s="511"/>
      <c r="D7" s="511"/>
      <c r="E7" s="511"/>
      <c r="F7" s="511"/>
      <c r="G7" s="513"/>
      <c r="H7" s="514"/>
      <c r="I7" s="511"/>
      <c r="J7" s="515"/>
      <c r="K7" s="515"/>
      <c r="L7" s="516"/>
      <c r="M7" s="513"/>
      <c r="N7" s="517"/>
      <c r="O7" s="511"/>
      <c r="P7" s="511"/>
      <c r="Q7" s="518"/>
      <c r="R7" s="516"/>
      <c r="S7" s="513"/>
    </row>
    <row r="8" spans="1:19" ht="35.25" customHeight="1" x14ac:dyDescent="0.55000000000000004">
      <c r="A8" s="682" t="s">
        <v>82</v>
      </c>
      <c r="B8" s="682"/>
      <c r="C8" s="682"/>
      <c r="D8" s="682"/>
      <c r="E8" s="682"/>
      <c r="F8" s="682"/>
      <c r="G8" s="682"/>
      <c r="H8" s="682"/>
      <c r="I8" s="682"/>
      <c r="J8" s="682"/>
      <c r="K8" s="682"/>
      <c r="L8" s="682"/>
      <c r="M8" s="682"/>
      <c r="N8" s="682"/>
      <c r="O8" s="682"/>
      <c r="P8" s="496"/>
      <c r="Q8" s="496"/>
      <c r="R8" s="496"/>
      <c r="S8" s="496"/>
    </row>
    <row r="9" spans="1:19" ht="15.75" x14ac:dyDescent="0.25">
      <c r="A9" s="502"/>
      <c r="B9" s="497"/>
      <c r="C9" s="497"/>
      <c r="D9" s="497"/>
      <c r="E9" s="497"/>
      <c r="F9" s="497"/>
      <c r="G9" s="497"/>
      <c r="H9" s="497"/>
      <c r="I9" s="497"/>
      <c r="J9" s="497"/>
      <c r="K9" s="497"/>
      <c r="L9" s="497"/>
      <c r="M9" s="497"/>
      <c r="N9" s="497"/>
      <c r="O9" s="497"/>
      <c r="P9" s="496"/>
      <c r="Q9" s="496"/>
      <c r="R9" s="496"/>
      <c r="S9" s="496"/>
    </row>
    <row r="10" spans="1:19" ht="15.75" x14ac:dyDescent="0.25">
      <c r="A10" s="499"/>
      <c r="B10" s="498"/>
      <c r="C10" s="501"/>
      <c r="D10" s="500"/>
      <c r="E10" s="502"/>
      <c r="F10" s="500"/>
      <c r="G10" s="502"/>
      <c r="H10" s="500"/>
      <c r="I10" s="502"/>
      <c r="J10" s="500"/>
      <c r="K10" s="502"/>
      <c r="L10" s="735"/>
      <c r="M10" s="735"/>
      <c r="N10" s="735"/>
      <c r="O10" s="735"/>
      <c r="P10" s="496"/>
      <c r="Q10" s="496"/>
      <c r="R10" s="496"/>
      <c r="S10" s="496"/>
    </row>
    <row r="11" spans="1:19" ht="15.75" x14ac:dyDescent="0.25">
      <c r="A11" s="507" t="s">
        <v>83</v>
      </c>
      <c r="B11" s="528" t="s">
        <v>28</v>
      </c>
      <c r="C11" s="529" t="s">
        <v>30</v>
      </c>
      <c r="D11" s="507" t="s">
        <v>227</v>
      </c>
      <c r="E11" s="507" t="s">
        <v>226</v>
      </c>
      <c r="F11" s="507" t="s">
        <v>227</v>
      </c>
      <c r="G11" s="507" t="s">
        <v>31</v>
      </c>
      <c r="H11" s="507" t="s">
        <v>227</v>
      </c>
      <c r="I11" s="507" t="s">
        <v>32</v>
      </c>
      <c r="J11" s="507" t="s">
        <v>227</v>
      </c>
      <c r="K11" s="507" t="s">
        <v>33</v>
      </c>
      <c r="L11" s="507" t="s">
        <v>227</v>
      </c>
      <c r="M11" s="507" t="s">
        <v>34</v>
      </c>
      <c r="N11" s="507" t="s">
        <v>227</v>
      </c>
      <c r="O11" s="507" t="s">
        <v>36</v>
      </c>
      <c r="P11" s="496"/>
      <c r="Q11" s="496"/>
      <c r="R11" s="496"/>
      <c r="S11" s="496"/>
    </row>
    <row r="12" spans="1:19" ht="15.75" x14ac:dyDescent="0.25">
      <c r="A12" s="520" t="s">
        <v>213</v>
      </c>
      <c r="B12" s="739" t="s">
        <v>601</v>
      </c>
      <c r="C12" s="739"/>
      <c r="D12" s="739"/>
      <c r="E12" s="739"/>
      <c r="F12" s="739"/>
      <c r="G12" s="739"/>
      <c r="H12" s="739"/>
      <c r="I12" s="739"/>
      <c r="J12" s="739"/>
      <c r="K12" s="739"/>
      <c r="L12" s="739"/>
      <c r="M12" s="739"/>
      <c r="N12" s="739"/>
      <c r="O12" s="526">
        <v>5904</v>
      </c>
      <c r="P12" s="496"/>
      <c r="Q12" s="496"/>
      <c r="R12" s="496"/>
      <c r="S12" s="496"/>
    </row>
    <row r="13" spans="1:19" ht="15.75" x14ac:dyDescent="0.25">
      <c r="A13" s="519" t="s">
        <v>37</v>
      </c>
      <c r="B13" s="533" t="s">
        <v>552</v>
      </c>
      <c r="C13" s="534"/>
      <c r="D13" s="505">
        <v>582</v>
      </c>
      <c r="E13" s="535"/>
      <c r="F13" s="505">
        <v>423</v>
      </c>
      <c r="G13" s="505"/>
      <c r="H13" s="538">
        <v>355</v>
      </c>
      <c r="I13" s="505"/>
      <c r="J13" s="505"/>
      <c r="K13" s="505"/>
      <c r="L13" s="505"/>
      <c r="M13" s="531"/>
      <c r="N13" s="531">
        <v>223</v>
      </c>
      <c r="O13" s="524">
        <v>1583</v>
      </c>
      <c r="P13" s="496"/>
      <c r="Q13" s="496"/>
      <c r="R13" s="496"/>
      <c r="S13" s="496"/>
    </row>
    <row r="14" spans="1:19" ht="15.75" x14ac:dyDescent="0.25">
      <c r="A14" s="519" t="s">
        <v>50</v>
      </c>
      <c r="B14" s="533" t="s">
        <v>553</v>
      </c>
      <c r="C14" s="534"/>
      <c r="D14" s="505">
        <v>556</v>
      </c>
      <c r="E14" s="536"/>
      <c r="F14" s="505">
        <v>388</v>
      </c>
      <c r="G14" s="505"/>
      <c r="H14" s="505"/>
      <c r="I14" s="505"/>
      <c r="J14" s="505">
        <v>399</v>
      </c>
      <c r="K14" s="505"/>
      <c r="L14" s="505"/>
      <c r="M14" s="531"/>
      <c r="N14" s="505">
        <v>159</v>
      </c>
      <c r="O14" s="524">
        <v>1502</v>
      </c>
      <c r="P14" s="496"/>
      <c r="Q14" s="496"/>
      <c r="R14" s="496"/>
      <c r="S14" s="496"/>
    </row>
    <row r="15" spans="1:19" ht="15.75" x14ac:dyDescent="0.25">
      <c r="A15" s="519" t="s">
        <v>40</v>
      </c>
      <c r="B15" s="533" t="s">
        <v>554</v>
      </c>
      <c r="C15" s="534"/>
      <c r="D15" s="505">
        <v>556</v>
      </c>
      <c r="E15" s="536"/>
      <c r="F15" s="505">
        <v>306</v>
      </c>
      <c r="G15" s="505"/>
      <c r="H15" s="505"/>
      <c r="I15" s="505"/>
      <c r="J15" s="505">
        <v>321</v>
      </c>
      <c r="K15" s="505"/>
      <c r="L15" s="505"/>
      <c r="M15" s="531"/>
      <c r="N15" s="505">
        <v>288</v>
      </c>
      <c r="O15" s="524">
        <v>1471</v>
      </c>
      <c r="P15" s="496"/>
      <c r="Q15" s="496"/>
      <c r="R15" s="496"/>
      <c r="S15" s="496"/>
    </row>
    <row r="16" spans="1:19" ht="15.75" x14ac:dyDescent="0.25">
      <c r="A16" s="519" t="s">
        <v>42</v>
      </c>
      <c r="B16" s="533" t="s">
        <v>555</v>
      </c>
      <c r="C16" s="534"/>
      <c r="D16" s="505">
        <v>413</v>
      </c>
      <c r="E16" s="536"/>
      <c r="F16" s="505">
        <v>281</v>
      </c>
      <c r="G16" s="505"/>
      <c r="H16" s="505"/>
      <c r="I16" s="505"/>
      <c r="J16" s="505">
        <v>321</v>
      </c>
      <c r="K16" s="505"/>
      <c r="L16" s="505"/>
      <c r="M16" s="531"/>
      <c r="N16" s="505">
        <v>333</v>
      </c>
      <c r="O16" s="524">
        <v>1348</v>
      </c>
      <c r="P16" s="496"/>
      <c r="Q16" s="496"/>
      <c r="R16" s="496"/>
      <c r="S16" s="496"/>
    </row>
    <row r="17" spans="1:19" ht="15.75" x14ac:dyDescent="0.25">
      <c r="A17" s="519" t="s">
        <v>44</v>
      </c>
      <c r="B17" s="533" t="s">
        <v>556</v>
      </c>
      <c r="C17" s="534"/>
      <c r="D17" s="505">
        <v>556</v>
      </c>
      <c r="E17" s="536"/>
      <c r="F17" s="505"/>
      <c r="G17" s="505"/>
      <c r="H17" s="505">
        <v>254</v>
      </c>
      <c r="I17" s="505"/>
      <c r="J17" s="505"/>
      <c r="K17" s="505"/>
      <c r="L17" s="505"/>
      <c r="M17" s="531"/>
      <c r="N17" s="505">
        <v>213</v>
      </c>
      <c r="O17" s="524">
        <v>1023</v>
      </c>
      <c r="P17" s="493"/>
      <c r="Q17" s="493"/>
      <c r="R17" s="493"/>
      <c r="S17" s="493"/>
    </row>
    <row r="18" spans="1:19" ht="15.75" x14ac:dyDescent="0.25">
      <c r="A18" s="519" t="s">
        <v>46</v>
      </c>
      <c r="B18" s="533"/>
      <c r="C18" s="534"/>
      <c r="D18" s="505"/>
      <c r="E18" s="536"/>
      <c r="F18" s="505"/>
      <c r="G18" s="505"/>
      <c r="H18" s="505"/>
      <c r="I18" s="505"/>
      <c r="J18" s="505"/>
      <c r="K18" s="505"/>
      <c r="L18" s="505"/>
      <c r="M18" s="531"/>
      <c r="N18" s="505"/>
      <c r="O18" s="524">
        <v>0</v>
      </c>
      <c r="P18" s="493"/>
      <c r="Q18" s="493"/>
      <c r="R18" s="493"/>
      <c r="S18" s="493"/>
    </row>
    <row r="19" spans="1:19" ht="15.75" x14ac:dyDescent="0.25">
      <c r="A19" s="519" t="s">
        <v>52</v>
      </c>
      <c r="B19" s="533"/>
      <c r="C19" s="534"/>
      <c r="D19" s="505"/>
      <c r="E19" s="536"/>
      <c r="F19" s="505"/>
      <c r="G19" s="505"/>
      <c r="H19" s="505"/>
      <c r="I19" s="505"/>
      <c r="J19" s="505"/>
      <c r="K19" s="505"/>
      <c r="L19" s="505"/>
      <c r="M19" s="531"/>
      <c r="N19" s="505"/>
      <c r="O19" s="524">
        <v>0</v>
      </c>
      <c r="P19" s="493"/>
      <c r="Q19" s="493"/>
      <c r="R19" s="493"/>
      <c r="S19" s="493"/>
    </row>
    <row r="20" spans="1:19" ht="15.75" x14ac:dyDescent="0.25">
      <c r="A20" s="519" t="s">
        <v>54</v>
      </c>
      <c r="B20" s="533"/>
      <c r="C20" s="534"/>
      <c r="D20" s="505"/>
      <c r="E20" s="536"/>
      <c r="F20" s="505"/>
      <c r="G20" s="505"/>
      <c r="H20" s="505"/>
      <c r="I20" s="505"/>
      <c r="J20" s="505"/>
      <c r="K20" s="505"/>
      <c r="L20" s="505"/>
      <c r="M20" s="531"/>
      <c r="N20" s="505"/>
      <c r="O20" s="524">
        <v>0</v>
      </c>
      <c r="P20" s="493"/>
      <c r="Q20" s="493"/>
      <c r="R20" s="493"/>
      <c r="S20" s="493"/>
    </row>
    <row r="21" spans="1:19" ht="15.75" x14ac:dyDescent="0.25">
      <c r="A21" s="519"/>
      <c r="B21" s="533"/>
      <c r="C21" s="534"/>
      <c r="D21" s="531"/>
      <c r="E21" s="536"/>
      <c r="F21" s="531"/>
      <c r="G21" s="531"/>
      <c r="H21" s="531"/>
      <c r="I21" s="531"/>
      <c r="J21" s="531"/>
      <c r="K21" s="531"/>
      <c r="L21" s="531"/>
      <c r="M21" s="531"/>
      <c r="N21" s="531"/>
      <c r="O21" s="509"/>
      <c r="P21" s="493"/>
      <c r="Q21" s="493"/>
      <c r="R21" s="493"/>
      <c r="S21" s="493"/>
    </row>
    <row r="22" spans="1:19" ht="15.75" x14ac:dyDescent="0.25">
      <c r="A22" s="521" t="s">
        <v>214</v>
      </c>
      <c r="B22" s="740" t="s">
        <v>602</v>
      </c>
      <c r="C22" s="740"/>
      <c r="D22" s="740"/>
      <c r="E22" s="740"/>
      <c r="F22" s="740"/>
      <c r="G22" s="740"/>
      <c r="H22" s="740"/>
      <c r="I22" s="740"/>
      <c r="J22" s="740"/>
      <c r="K22" s="740"/>
      <c r="L22" s="740"/>
      <c r="M22" s="740"/>
      <c r="N22" s="740"/>
      <c r="O22" s="526">
        <v>5737</v>
      </c>
      <c r="P22" s="493"/>
      <c r="Q22" s="493"/>
      <c r="R22" s="493"/>
      <c r="S22" s="493"/>
    </row>
    <row r="23" spans="1:19" ht="15.75" x14ac:dyDescent="0.25">
      <c r="A23" s="519" t="s">
        <v>37</v>
      </c>
      <c r="B23" s="503" t="s">
        <v>557</v>
      </c>
      <c r="C23" s="504"/>
      <c r="D23" s="505">
        <v>608</v>
      </c>
      <c r="E23" s="506"/>
      <c r="F23" s="505">
        <v>403</v>
      </c>
      <c r="G23" s="505"/>
      <c r="H23" s="505">
        <v>416</v>
      </c>
      <c r="I23" s="505"/>
      <c r="J23" s="505"/>
      <c r="K23" s="505"/>
      <c r="L23" s="505"/>
      <c r="M23" s="505"/>
      <c r="N23" s="505">
        <v>257</v>
      </c>
      <c r="O23" s="524">
        <v>1684</v>
      </c>
      <c r="P23" s="493"/>
      <c r="Q23" s="493"/>
      <c r="R23" s="493"/>
      <c r="S23" s="493"/>
    </row>
    <row r="24" spans="1:19" ht="15.75" x14ac:dyDescent="0.25">
      <c r="A24" s="519" t="s">
        <v>50</v>
      </c>
      <c r="B24" s="503" t="s">
        <v>286</v>
      </c>
      <c r="C24" s="504"/>
      <c r="D24" s="505">
        <v>391</v>
      </c>
      <c r="E24" s="506"/>
      <c r="F24" s="505">
        <v>577</v>
      </c>
      <c r="G24" s="505"/>
      <c r="H24" s="505">
        <v>233</v>
      </c>
      <c r="I24" s="505"/>
      <c r="J24" s="505"/>
      <c r="K24" s="505"/>
      <c r="L24" s="505"/>
      <c r="M24" s="505"/>
      <c r="N24" s="505">
        <v>212</v>
      </c>
      <c r="O24" s="524">
        <v>1413</v>
      </c>
      <c r="P24" s="493"/>
      <c r="Q24" s="493"/>
      <c r="R24" s="493"/>
      <c r="S24" s="493"/>
    </row>
    <row r="25" spans="1:19" ht="15.75" x14ac:dyDescent="0.25">
      <c r="A25" s="519" t="s">
        <v>40</v>
      </c>
      <c r="B25" s="503" t="s">
        <v>558</v>
      </c>
      <c r="C25" s="504"/>
      <c r="D25" s="505">
        <v>482</v>
      </c>
      <c r="E25" s="506"/>
      <c r="F25" s="505">
        <v>240</v>
      </c>
      <c r="G25" s="505"/>
      <c r="H25" s="505">
        <v>362</v>
      </c>
      <c r="I25" s="505"/>
      <c r="J25" s="505"/>
      <c r="K25" s="505"/>
      <c r="L25" s="505"/>
      <c r="M25" s="505"/>
      <c r="N25" s="505">
        <v>277</v>
      </c>
      <c r="O25" s="524">
        <v>1361</v>
      </c>
      <c r="P25" s="493"/>
      <c r="Q25" s="493"/>
      <c r="R25" s="493"/>
      <c r="S25" s="493"/>
    </row>
    <row r="26" spans="1:19" ht="15.75" x14ac:dyDescent="0.25">
      <c r="A26" s="519" t="s">
        <v>42</v>
      </c>
      <c r="B26" s="503" t="s">
        <v>559</v>
      </c>
      <c r="C26" s="504"/>
      <c r="D26" s="505">
        <v>482</v>
      </c>
      <c r="E26" s="506"/>
      <c r="F26" s="505">
        <v>215</v>
      </c>
      <c r="G26" s="505"/>
      <c r="H26" s="505"/>
      <c r="I26" s="505"/>
      <c r="J26" s="505">
        <v>399</v>
      </c>
      <c r="K26" s="505"/>
      <c r="L26" s="505"/>
      <c r="M26" s="505"/>
      <c r="N26" s="505">
        <v>183</v>
      </c>
      <c r="O26" s="524">
        <v>1279</v>
      </c>
      <c r="P26" s="493"/>
      <c r="Q26" s="493"/>
      <c r="R26" s="493"/>
      <c r="S26" s="493"/>
    </row>
    <row r="27" spans="1:19" ht="15.75" x14ac:dyDescent="0.25">
      <c r="A27" s="519" t="s">
        <v>44</v>
      </c>
      <c r="B27" s="503" t="s">
        <v>560</v>
      </c>
      <c r="C27" s="504"/>
      <c r="D27" s="505">
        <v>531</v>
      </c>
      <c r="E27" s="506"/>
      <c r="F27" s="505">
        <v>213</v>
      </c>
      <c r="G27" s="505"/>
      <c r="H27" s="505"/>
      <c r="I27" s="505"/>
      <c r="J27" s="505">
        <v>284</v>
      </c>
      <c r="K27" s="505"/>
      <c r="L27" s="505"/>
      <c r="M27" s="505"/>
      <c r="N27" s="505">
        <v>246</v>
      </c>
      <c r="O27" s="524">
        <v>1274</v>
      </c>
      <c r="P27" s="493"/>
      <c r="Q27" s="493"/>
      <c r="R27" s="493"/>
      <c r="S27" s="493"/>
    </row>
    <row r="28" spans="1:19" ht="15.75" x14ac:dyDescent="0.25">
      <c r="A28" s="519" t="s">
        <v>46</v>
      </c>
      <c r="B28" s="503"/>
      <c r="C28" s="504"/>
      <c r="D28" s="505"/>
      <c r="E28" s="506"/>
      <c r="F28" s="505"/>
      <c r="G28" s="505"/>
      <c r="H28" s="505"/>
      <c r="I28" s="505"/>
      <c r="J28" s="505"/>
      <c r="K28" s="505"/>
      <c r="L28" s="505"/>
      <c r="M28" s="505"/>
      <c r="N28" s="505"/>
      <c r="O28" s="524">
        <v>0</v>
      </c>
      <c r="P28" s="493"/>
      <c r="Q28" s="493"/>
      <c r="R28" s="493"/>
      <c r="S28" s="493"/>
    </row>
    <row r="29" spans="1:19" ht="15.75" x14ac:dyDescent="0.25">
      <c r="A29" s="519" t="s">
        <v>52</v>
      </c>
      <c r="B29" s="503"/>
      <c r="C29" s="504"/>
      <c r="D29" s="505"/>
      <c r="E29" s="506"/>
      <c r="F29" s="505"/>
      <c r="G29" s="505"/>
      <c r="H29" s="505"/>
      <c r="I29" s="505"/>
      <c r="J29" s="505"/>
      <c r="K29" s="505"/>
      <c r="L29" s="505"/>
      <c r="M29" s="505"/>
      <c r="N29" s="505"/>
      <c r="O29" s="524">
        <v>0</v>
      </c>
      <c r="P29" s="493"/>
      <c r="Q29" s="493"/>
      <c r="R29" s="493"/>
      <c r="S29" s="493"/>
    </row>
    <row r="30" spans="1:19" ht="15.75" x14ac:dyDescent="0.25">
      <c r="A30" s="519" t="s">
        <v>54</v>
      </c>
      <c r="B30" s="503"/>
      <c r="C30" s="504"/>
      <c r="D30" s="505"/>
      <c r="E30" s="506"/>
      <c r="F30" s="505"/>
      <c r="G30" s="505"/>
      <c r="H30" s="505"/>
      <c r="I30" s="505"/>
      <c r="J30" s="505"/>
      <c r="K30" s="505"/>
      <c r="L30" s="505"/>
      <c r="M30" s="505"/>
      <c r="N30" s="505"/>
      <c r="O30" s="524">
        <v>0</v>
      </c>
      <c r="P30" s="493"/>
      <c r="Q30" s="493"/>
      <c r="R30" s="493"/>
      <c r="S30" s="493"/>
    </row>
    <row r="31" spans="1:19" ht="15.75" x14ac:dyDescent="0.25">
      <c r="A31" s="519"/>
      <c r="B31" s="528"/>
      <c r="C31" s="529"/>
      <c r="D31" s="505"/>
      <c r="E31" s="507"/>
      <c r="F31" s="505"/>
      <c r="G31" s="505"/>
      <c r="H31" s="505"/>
      <c r="I31" s="505"/>
      <c r="J31" s="505"/>
      <c r="K31" s="505"/>
      <c r="L31" s="505"/>
      <c r="M31" s="507"/>
      <c r="N31" s="507"/>
      <c r="O31" s="507"/>
      <c r="P31" s="493"/>
      <c r="Q31" s="493"/>
      <c r="R31" s="493"/>
      <c r="S31" s="493"/>
    </row>
    <row r="32" spans="1:19" ht="15.75" x14ac:dyDescent="0.25">
      <c r="A32" s="522" t="s">
        <v>216</v>
      </c>
      <c r="B32" s="739" t="s">
        <v>281</v>
      </c>
      <c r="C32" s="739"/>
      <c r="D32" s="739"/>
      <c r="E32" s="739"/>
      <c r="F32" s="739"/>
      <c r="G32" s="739"/>
      <c r="H32" s="739"/>
      <c r="I32" s="739"/>
      <c r="J32" s="739"/>
      <c r="K32" s="739"/>
      <c r="L32" s="739"/>
      <c r="M32" s="739"/>
      <c r="N32" s="739"/>
      <c r="O32" s="526">
        <v>5692</v>
      </c>
      <c r="P32" s="493"/>
      <c r="Q32" s="493"/>
      <c r="R32" s="493"/>
      <c r="S32" s="493"/>
    </row>
    <row r="33" spans="1:19" ht="15.75" x14ac:dyDescent="0.25">
      <c r="A33" s="519" t="s">
        <v>37</v>
      </c>
      <c r="B33" s="503" t="s">
        <v>254</v>
      </c>
      <c r="C33" s="504"/>
      <c r="D33" s="505">
        <v>608</v>
      </c>
      <c r="E33" s="506"/>
      <c r="F33" s="505">
        <v>443</v>
      </c>
      <c r="G33" s="505"/>
      <c r="H33" s="505"/>
      <c r="I33" s="505"/>
      <c r="J33" s="505">
        <v>523</v>
      </c>
      <c r="K33" s="505"/>
      <c r="L33" s="505"/>
      <c r="M33" s="505"/>
      <c r="N33" s="505">
        <v>394</v>
      </c>
      <c r="O33" s="525">
        <v>1968</v>
      </c>
      <c r="P33" s="493"/>
      <c r="Q33" s="493"/>
      <c r="R33" s="493"/>
      <c r="S33" s="493"/>
    </row>
    <row r="34" spans="1:19" ht="15.75" x14ac:dyDescent="0.25">
      <c r="A34" s="519" t="s">
        <v>50</v>
      </c>
      <c r="B34" s="503" t="s">
        <v>268</v>
      </c>
      <c r="C34" s="504"/>
      <c r="D34" s="505">
        <v>531</v>
      </c>
      <c r="E34" s="506"/>
      <c r="F34" s="505">
        <v>307</v>
      </c>
      <c r="G34" s="505"/>
      <c r="H34" s="505"/>
      <c r="I34" s="505"/>
      <c r="J34" s="505">
        <v>359</v>
      </c>
      <c r="K34" s="505"/>
      <c r="L34" s="505"/>
      <c r="M34" s="505"/>
      <c r="N34" s="505">
        <v>213</v>
      </c>
      <c r="O34" s="525">
        <v>1410</v>
      </c>
      <c r="P34" s="493"/>
      <c r="Q34" s="493"/>
      <c r="R34" s="493"/>
      <c r="S34" s="493"/>
    </row>
    <row r="35" spans="1:19" ht="15.75" x14ac:dyDescent="0.25">
      <c r="A35" s="519" t="s">
        <v>40</v>
      </c>
      <c r="B35" s="503" t="s">
        <v>263</v>
      </c>
      <c r="C35" s="504"/>
      <c r="D35" s="505">
        <v>556</v>
      </c>
      <c r="E35" s="506"/>
      <c r="F35" s="505">
        <v>249</v>
      </c>
      <c r="G35" s="505"/>
      <c r="H35" s="505">
        <v>283</v>
      </c>
      <c r="I35" s="505"/>
      <c r="J35" s="505"/>
      <c r="K35" s="505"/>
      <c r="L35" s="505"/>
      <c r="M35" s="505"/>
      <c r="N35" s="505">
        <v>241</v>
      </c>
      <c r="O35" s="525">
        <v>1329</v>
      </c>
      <c r="P35" s="493"/>
      <c r="Q35" s="493"/>
      <c r="R35" s="493"/>
      <c r="S35" s="493"/>
    </row>
    <row r="36" spans="1:19" ht="15.75" x14ac:dyDescent="0.25">
      <c r="A36" s="519" t="s">
        <v>42</v>
      </c>
      <c r="B36" s="503" t="s">
        <v>561</v>
      </c>
      <c r="C36" s="504"/>
      <c r="D36" s="505">
        <v>458</v>
      </c>
      <c r="E36" s="506"/>
      <c r="F36" s="505">
        <v>191</v>
      </c>
      <c r="G36" s="505"/>
      <c r="H36" s="505">
        <v>184</v>
      </c>
      <c r="I36" s="505"/>
      <c r="J36" s="505"/>
      <c r="K36" s="505"/>
      <c r="L36" s="505"/>
      <c r="M36" s="505"/>
      <c r="N36" s="505">
        <v>152</v>
      </c>
      <c r="O36" s="525">
        <v>985</v>
      </c>
      <c r="P36" s="493"/>
      <c r="Q36" s="493"/>
      <c r="R36" s="493"/>
      <c r="S36" s="493"/>
    </row>
    <row r="37" spans="1:19" ht="15.75" x14ac:dyDescent="0.25">
      <c r="A37" s="519" t="s">
        <v>44</v>
      </c>
      <c r="B37" s="503" t="s">
        <v>562</v>
      </c>
      <c r="C37" s="504"/>
      <c r="D37" s="505">
        <v>435</v>
      </c>
      <c r="E37" s="506"/>
      <c r="F37" s="505">
        <v>149</v>
      </c>
      <c r="G37" s="505"/>
      <c r="H37" s="505"/>
      <c r="I37" s="505"/>
      <c r="J37" s="505"/>
      <c r="K37" s="505"/>
      <c r="L37" s="505"/>
      <c r="M37" s="505"/>
      <c r="N37" s="505">
        <v>173</v>
      </c>
      <c r="O37" s="525">
        <v>757</v>
      </c>
      <c r="P37" s="493"/>
      <c r="Q37" s="493"/>
      <c r="R37" s="493"/>
      <c r="S37" s="493"/>
    </row>
    <row r="38" spans="1:19" ht="15.75" x14ac:dyDescent="0.25">
      <c r="A38" s="519" t="s">
        <v>46</v>
      </c>
      <c r="B38" s="503"/>
      <c r="C38" s="504"/>
      <c r="D38" s="505"/>
      <c r="E38" s="506"/>
      <c r="F38" s="505"/>
      <c r="G38" s="505"/>
      <c r="H38" s="505"/>
      <c r="I38" s="505"/>
      <c r="J38" s="505"/>
      <c r="K38" s="505"/>
      <c r="L38" s="505"/>
      <c r="M38" s="505"/>
      <c r="N38" s="505"/>
      <c r="O38" s="525">
        <v>0</v>
      </c>
      <c r="P38" s="493"/>
      <c r="Q38" s="493"/>
      <c r="R38" s="493"/>
      <c r="S38" s="493"/>
    </row>
    <row r="39" spans="1:19" ht="15.75" x14ac:dyDescent="0.25">
      <c r="A39" s="519" t="s">
        <v>52</v>
      </c>
      <c r="B39" s="503"/>
      <c r="C39" s="504"/>
      <c r="D39" s="505"/>
      <c r="E39" s="506"/>
      <c r="F39" s="505"/>
      <c r="G39" s="505"/>
      <c r="H39" s="505"/>
      <c r="I39" s="505"/>
      <c r="J39" s="505"/>
      <c r="K39" s="505"/>
      <c r="L39" s="505"/>
      <c r="M39" s="505"/>
      <c r="N39" s="505"/>
      <c r="O39" s="525">
        <v>0</v>
      </c>
      <c r="P39" s="493"/>
      <c r="Q39" s="493"/>
      <c r="R39" s="493"/>
      <c r="S39" s="493"/>
    </row>
    <row r="40" spans="1:19" ht="15.75" x14ac:dyDescent="0.25">
      <c r="A40" s="519" t="s">
        <v>54</v>
      </c>
      <c r="B40" s="503"/>
      <c r="C40" s="504"/>
      <c r="D40" s="505"/>
      <c r="E40" s="506"/>
      <c r="F40" s="505"/>
      <c r="G40" s="505"/>
      <c r="H40" s="505"/>
      <c r="I40" s="505"/>
      <c r="J40" s="505"/>
      <c r="K40" s="505"/>
      <c r="L40" s="505"/>
      <c r="M40" s="505"/>
      <c r="N40" s="505"/>
      <c r="O40" s="525">
        <v>0</v>
      </c>
      <c r="P40" s="493"/>
      <c r="Q40" s="493"/>
      <c r="R40" s="493"/>
      <c r="S40" s="493"/>
    </row>
    <row r="41" spans="1:19" ht="15.75" x14ac:dyDescent="0.25">
      <c r="A41" s="530"/>
      <c r="B41" s="528"/>
      <c r="C41" s="529"/>
      <c r="D41" s="505"/>
      <c r="E41" s="507"/>
      <c r="F41" s="505"/>
      <c r="G41" s="507"/>
      <c r="H41" s="505"/>
      <c r="I41" s="507"/>
      <c r="J41" s="505"/>
      <c r="K41" s="507"/>
      <c r="L41" s="505"/>
      <c r="M41" s="507"/>
      <c r="N41" s="507"/>
      <c r="O41" s="507"/>
      <c r="P41" s="493"/>
      <c r="Q41" s="493"/>
      <c r="R41" s="493"/>
      <c r="S41" s="493"/>
    </row>
    <row r="42" spans="1:19" ht="15.75" x14ac:dyDescent="0.25">
      <c r="A42" s="527" t="s">
        <v>215</v>
      </c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  <c r="M42" s="739"/>
      <c r="N42" s="739"/>
      <c r="O42" s="526">
        <v>0</v>
      </c>
      <c r="P42" s="493"/>
      <c r="Q42" s="493"/>
      <c r="R42" s="493"/>
      <c r="S42" s="493"/>
    </row>
    <row r="43" spans="1:19" ht="15.75" x14ac:dyDescent="0.25">
      <c r="A43" s="519" t="s">
        <v>37</v>
      </c>
      <c r="B43" s="503"/>
      <c r="C43" s="539"/>
      <c r="D43" s="540"/>
      <c r="E43" s="541"/>
      <c r="F43" s="540"/>
      <c r="G43" s="505"/>
      <c r="H43" s="505"/>
      <c r="I43" s="505"/>
      <c r="J43" s="505"/>
      <c r="K43" s="505"/>
      <c r="L43" s="505"/>
      <c r="M43" s="540"/>
      <c r="N43" s="540"/>
      <c r="O43" s="523">
        <v>0</v>
      </c>
      <c r="P43" s="493"/>
      <c r="Q43" s="493"/>
      <c r="R43" s="493"/>
      <c r="S43" s="493"/>
    </row>
    <row r="44" spans="1:19" ht="15.75" x14ac:dyDescent="0.25">
      <c r="A44" s="519" t="s">
        <v>50</v>
      </c>
      <c r="B44" s="503"/>
      <c r="C44" s="504"/>
      <c r="D44" s="505"/>
      <c r="E44" s="506"/>
      <c r="F44" s="505"/>
      <c r="G44" s="505"/>
      <c r="H44" s="505"/>
      <c r="I44" s="505"/>
      <c r="J44" s="505"/>
      <c r="K44" s="505"/>
      <c r="L44" s="505"/>
      <c r="M44" s="505"/>
      <c r="N44" s="505"/>
      <c r="O44" s="523">
        <v>0</v>
      </c>
      <c r="P44" s="493"/>
      <c r="Q44" s="493"/>
      <c r="R44" s="493"/>
      <c r="S44" s="493"/>
    </row>
    <row r="45" spans="1:19" ht="15.75" x14ac:dyDescent="0.25">
      <c r="A45" s="519" t="s">
        <v>40</v>
      </c>
      <c r="B45" s="503"/>
      <c r="C45" s="504"/>
      <c r="D45" s="505"/>
      <c r="E45" s="542"/>
      <c r="F45" s="505"/>
      <c r="G45" s="505"/>
      <c r="H45" s="505"/>
      <c r="I45" s="505"/>
      <c r="J45" s="505"/>
      <c r="K45" s="505"/>
      <c r="L45" s="505"/>
      <c r="M45" s="505"/>
      <c r="N45" s="505"/>
      <c r="O45" s="523">
        <v>0</v>
      </c>
      <c r="P45" s="493"/>
      <c r="Q45" s="493"/>
      <c r="R45" s="493"/>
      <c r="S45" s="493"/>
    </row>
    <row r="46" spans="1:19" ht="15.75" x14ac:dyDescent="0.25">
      <c r="A46" s="519" t="s">
        <v>42</v>
      </c>
      <c r="B46" s="503"/>
      <c r="C46" s="504"/>
      <c r="D46" s="505"/>
      <c r="E46" s="506"/>
      <c r="F46" s="505"/>
      <c r="G46" s="505"/>
      <c r="H46" s="505"/>
      <c r="I46" s="505"/>
      <c r="J46" s="505"/>
      <c r="K46" s="505"/>
      <c r="L46" s="505"/>
      <c r="M46" s="505"/>
      <c r="N46" s="505"/>
      <c r="O46" s="523">
        <v>0</v>
      </c>
      <c r="P46" s="493"/>
      <c r="Q46" s="493"/>
      <c r="R46" s="493"/>
      <c r="S46" s="493"/>
    </row>
    <row r="47" spans="1:19" ht="15.75" x14ac:dyDescent="0.25">
      <c r="A47" s="519" t="s">
        <v>44</v>
      </c>
      <c r="B47" s="503"/>
      <c r="C47" s="504"/>
      <c r="D47" s="505"/>
      <c r="E47" s="506"/>
      <c r="F47" s="505"/>
      <c r="G47" s="505"/>
      <c r="H47" s="505"/>
      <c r="I47" s="505"/>
      <c r="J47" s="505"/>
      <c r="K47" s="505"/>
      <c r="L47" s="505"/>
      <c r="M47" s="505"/>
      <c r="N47" s="505"/>
      <c r="O47" s="523">
        <v>0</v>
      </c>
      <c r="P47" s="493"/>
      <c r="Q47" s="493"/>
      <c r="R47" s="493"/>
      <c r="S47" s="493"/>
    </row>
    <row r="48" spans="1:19" ht="15.75" x14ac:dyDescent="0.25">
      <c r="A48" s="519" t="s">
        <v>46</v>
      </c>
      <c r="B48" s="503"/>
      <c r="C48" s="504"/>
      <c r="D48" s="505"/>
      <c r="E48" s="506"/>
      <c r="F48" s="505"/>
      <c r="G48" s="505"/>
      <c r="H48" s="505"/>
      <c r="I48" s="505"/>
      <c r="J48" s="505"/>
      <c r="K48" s="505"/>
      <c r="L48" s="505"/>
      <c r="M48" s="505"/>
      <c r="N48" s="505"/>
      <c r="O48" s="523">
        <v>0</v>
      </c>
      <c r="P48" s="493"/>
      <c r="Q48" s="493"/>
      <c r="R48" s="493"/>
      <c r="S48" s="493"/>
    </row>
    <row r="49" spans="1:19" ht="15.75" x14ac:dyDescent="0.25">
      <c r="A49" s="519" t="s">
        <v>52</v>
      </c>
      <c r="B49" s="503"/>
      <c r="C49" s="504"/>
      <c r="D49" s="505"/>
      <c r="E49" s="506"/>
      <c r="F49" s="505"/>
      <c r="G49" s="505"/>
      <c r="H49" s="505"/>
      <c r="I49" s="505"/>
      <c r="J49" s="505"/>
      <c r="K49" s="505"/>
      <c r="L49" s="505"/>
      <c r="M49" s="505"/>
      <c r="N49" s="505"/>
      <c r="O49" s="523">
        <v>0</v>
      </c>
      <c r="P49" s="493"/>
      <c r="Q49" s="493"/>
      <c r="R49" s="493"/>
      <c r="S49" s="493"/>
    </row>
    <row r="50" spans="1:19" ht="15.75" x14ac:dyDescent="0.25">
      <c r="A50" s="519" t="s">
        <v>54</v>
      </c>
      <c r="B50" s="503"/>
      <c r="C50" s="504"/>
      <c r="D50" s="505"/>
      <c r="E50" s="506"/>
      <c r="F50" s="505"/>
      <c r="G50" s="505"/>
      <c r="H50" s="505"/>
      <c r="I50" s="505"/>
      <c r="J50" s="505"/>
      <c r="K50" s="505"/>
      <c r="L50" s="505"/>
      <c r="M50" s="505"/>
      <c r="N50" s="505"/>
      <c r="O50" s="523">
        <v>0</v>
      </c>
      <c r="P50" s="493"/>
      <c r="Q50" s="493"/>
      <c r="R50" s="493"/>
      <c r="S50" s="493"/>
    </row>
    <row r="51" spans="1:19" ht="15.75" x14ac:dyDescent="0.25">
      <c r="A51" s="532"/>
      <c r="B51" s="498"/>
      <c r="C51" s="501"/>
      <c r="D51" s="502"/>
      <c r="E51" s="502"/>
      <c r="F51" s="502"/>
      <c r="G51" s="502"/>
      <c r="H51" s="502"/>
      <c r="I51" s="502"/>
      <c r="J51" s="502"/>
      <c r="K51" s="502"/>
      <c r="L51" s="502"/>
      <c r="M51" s="502"/>
      <c r="N51" s="502"/>
      <c r="O51" s="502"/>
      <c r="P51" s="493"/>
      <c r="Q51" s="493"/>
      <c r="R51" s="493"/>
      <c r="S51" s="493"/>
    </row>
    <row r="52" spans="1:19" ht="15.75" x14ac:dyDescent="0.25">
      <c r="A52" s="510" t="s">
        <v>85</v>
      </c>
      <c r="B52" s="498"/>
      <c r="C52" s="501"/>
      <c r="D52" s="508"/>
      <c r="E52" s="537"/>
      <c r="F52" s="508"/>
      <c r="G52" s="502"/>
      <c r="H52" s="508"/>
      <c r="I52" s="502"/>
      <c r="J52" s="508"/>
      <c r="K52" s="502"/>
      <c r="L52" s="508"/>
      <c r="M52" s="502"/>
      <c r="N52" s="502"/>
      <c r="O52" s="502"/>
      <c r="P52" s="493"/>
      <c r="Q52" s="493"/>
      <c r="R52" s="493"/>
      <c r="S52" s="493"/>
    </row>
    <row r="53" spans="1:19" ht="15.75" x14ac:dyDescent="0.25">
      <c r="A53" s="510" t="s">
        <v>86</v>
      </c>
      <c r="B53" s="498"/>
      <c r="C53" s="501"/>
      <c r="D53" s="508"/>
      <c r="E53" s="502"/>
      <c r="F53" s="508"/>
      <c r="G53" s="502"/>
      <c r="H53" s="508"/>
      <c r="I53" s="502"/>
      <c r="J53" s="508"/>
      <c r="K53" s="502"/>
      <c r="L53" s="508"/>
      <c r="M53" s="502"/>
      <c r="N53" s="502"/>
      <c r="O53" s="502"/>
      <c r="P53" s="493"/>
      <c r="Q53" s="493"/>
      <c r="R53" s="493"/>
      <c r="S53" s="493"/>
    </row>
    <row r="54" spans="1:19" ht="15.75" x14ac:dyDescent="0.25">
      <c r="A54" s="510" t="s">
        <v>87</v>
      </c>
      <c r="B54" s="498"/>
      <c r="C54" s="501"/>
      <c r="D54" s="508"/>
      <c r="E54" s="502"/>
      <c r="F54" s="508"/>
      <c r="G54" s="502"/>
      <c r="H54" s="508"/>
      <c r="I54" s="502"/>
      <c r="J54" s="508"/>
      <c r="K54" s="502"/>
      <c r="L54" s="508"/>
      <c r="M54" s="502"/>
      <c r="N54" s="502"/>
      <c r="O54" s="502"/>
      <c r="P54" s="493"/>
      <c r="Q54" s="493"/>
      <c r="R54" s="493"/>
      <c r="S54" s="493"/>
    </row>
  </sheetData>
  <mergeCells count="6">
    <mergeCell ref="B42:N42"/>
    <mergeCell ref="A8:O8"/>
    <mergeCell ref="L10:O10"/>
    <mergeCell ref="B12:N12"/>
    <mergeCell ref="B22:N22"/>
    <mergeCell ref="B32:N32"/>
  </mergeCells>
  <phoneticPr fontId="85" type="noConversion"/>
  <pageMargins left="0.70866141732283472" right="0.70866141732283472" top="0.78740157480314965" bottom="0.78740157480314965" header="0.51181102362204722" footer="0.51181102362204722"/>
  <pageSetup paperSize="9" scale="5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S54"/>
  <sheetViews>
    <sheetView view="pageBreakPreview" topLeftCell="A11" zoomScale="110" zoomScaleNormal="100" zoomScaleSheetLayoutView="110" zoomScalePageLayoutView="110" workbookViewId="0">
      <selection activeCell="I46" sqref="I46"/>
    </sheetView>
  </sheetViews>
  <sheetFormatPr defaultColWidth="8.7109375" defaultRowHeight="15" x14ac:dyDescent="0.25"/>
  <cols>
    <col min="1" max="1" width="8.7109375" style="177"/>
    <col min="2" max="2" width="24.42578125" bestFit="1" customWidth="1"/>
    <col min="12" max="12" width="9.42578125" customWidth="1"/>
  </cols>
  <sheetData>
    <row r="1" spans="1:19" s="122" customFormat="1" x14ac:dyDescent="0.25">
      <c r="A1" s="559"/>
      <c r="B1" s="560"/>
      <c r="C1" s="559"/>
      <c r="D1" s="559"/>
      <c r="E1" s="559"/>
      <c r="F1" s="559"/>
      <c r="G1" s="561"/>
      <c r="H1" s="562"/>
      <c r="I1" s="559"/>
      <c r="J1" s="563"/>
      <c r="K1" s="563"/>
      <c r="L1" s="564"/>
      <c r="M1" s="561"/>
      <c r="N1" s="565"/>
      <c r="O1" s="559"/>
      <c r="P1" s="559"/>
      <c r="Q1" s="566"/>
      <c r="R1" s="564"/>
      <c r="S1" s="561"/>
    </row>
    <row r="2" spans="1:19" s="122" customFormat="1" x14ac:dyDescent="0.25">
      <c r="A2" s="559"/>
      <c r="B2" s="560"/>
      <c r="C2" s="559"/>
      <c r="D2" s="559"/>
      <c r="E2" s="559"/>
      <c r="F2" s="559"/>
      <c r="G2" s="561"/>
      <c r="H2" s="562"/>
      <c r="I2" s="559"/>
      <c r="J2" s="563"/>
      <c r="K2" s="563"/>
      <c r="L2" s="564"/>
      <c r="M2" s="561"/>
      <c r="N2" s="565"/>
      <c r="O2" s="559"/>
      <c r="P2" s="559"/>
      <c r="Q2" s="566"/>
      <c r="R2" s="564"/>
      <c r="S2" s="561"/>
    </row>
    <row r="3" spans="1:19" s="122" customFormat="1" x14ac:dyDescent="0.25">
      <c r="A3" s="559"/>
      <c r="B3" s="560"/>
      <c r="C3" s="559"/>
      <c r="D3" s="559"/>
      <c r="E3" s="559"/>
      <c r="F3" s="559"/>
      <c r="G3" s="561"/>
      <c r="H3" s="562"/>
      <c r="I3" s="559"/>
      <c r="J3" s="563"/>
      <c r="K3" s="563"/>
      <c r="L3" s="564"/>
      <c r="M3" s="561"/>
      <c r="N3" s="565"/>
      <c r="O3" s="559"/>
      <c r="P3" s="559"/>
      <c r="Q3" s="566"/>
      <c r="R3" s="564"/>
      <c r="S3" s="561"/>
    </row>
    <row r="4" spans="1:19" s="122" customFormat="1" x14ac:dyDescent="0.25">
      <c r="A4" s="559"/>
      <c r="B4" s="560"/>
      <c r="C4" s="559"/>
      <c r="D4" s="559"/>
      <c r="E4" s="559"/>
      <c r="F4" s="559"/>
      <c r="G4" s="561"/>
      <c r="H4" s="562"/>
      <c r="I4" s="559"/>
      <c r="J4" s="563"/>
      <c r="K4" s="563"/>
      <c r="L4" s="564"/>
      <c r="M4" s="561"/>
      <c r="N4" s="565"/>
      <c r="O4" s="559"/>
      <c r="P4" s="559"/>
      <c r="Q4" s="566"/>
      <c r="R4" s="564"/>
      <c r="S4" s="561"/>
    </row>
    <row r="5" spans="1:19" s="122" customFormat="1" x14ac:dyDescent="0.25">
      <c r="A5" s="559"/>
      <c r="B5" s="560"/>
      <c r="C5" s="559"/>
      <c r="D5" s="559"/>
      <c r="E5" s="559"/>
      <c r="F5" s="559"/>
      <c r="G5" s="561"/>
      <c r="H5" s="562"/>
      <c r="I5" s="559"/>
      <c r="J5" s="563"/>
      <c r="K5" s="563"/>
      <c r="L5" s="564"/>
      <c r="M5" s="561"/>
      <c r="N5" s="565"/>
      <c r="O5" s="559"/>
      <c r="P5" s="559"/>
      <c r="Q5" s="566"/>
      <c r="R5" s="564"/>
      <c r="S5" s="561"/>
    </row>
    <row r="6" spans="1:19" s="122" customFormat="1" x14ac:dyDescent="0.25">
      <c r="A6" s="559"/>
      <c r="B6" s="560"/>
      <c r="C6" s="559"/>
      <c r="D6" s="559"/>
      <c r="E6" s="559"/>
      <c r="F6" s="559"/>
      <c r="G6" s="561"/>
      <c r="H6" s="562"/>
      <c r="I6" s="559"/>
      <c r="J6" s="563"/>
      <c r="K6" s="563"/>
      <c r="L6" s="564"/>
      <c r="M6" s="561"/>
      <c r="N6" s="565"/>
      <c r="O6" s="559"/>
      <c r="P6" s="559"/>
      <c r="Q6" s="566"/>
      <c r="R6" s="564"/>
      <c r="S6" s="561"/>
    </row>
    <row r="7" spans="1:19" s="122" customFormat="1" x14ac:dyDescent="0.25">
      <c r="A7" s="559"/>
      <c r="B7" s="560"/>
      <c r="C7" s="559"/>
      <c r="D7" s="559"/>
      <c r="E7" s="559"/>
      <c r="F7" s="559"/>
      <c r="G7" s="561"/>
      <c r="H7" s="562"/>
      <c r="I7" s="559"/>
      <c r="J7" s="563"/>
      <c r="K7" s="563"/>
      <c r="L7" s="564"/>
      <c r="M7" s="561"/>
      <c r="N7" s="565"/>
      <c r="O7" s="559"/>
      <c r="P7" s="559"/>
      <c r="Q7" s="566"/>
      <c r="R7" s="564"/>
      <c r="S7" s="561"/>
    </row>
    <row r="8" spans="1:19" ht="35.25" customHeight="1" x14ac:dyDescent="0.55000000000000004">
      <c r="A8" s="682" t="s">
        <v>88</v>
      </c>
      <c r="B8" s="682"/>
      <c r="C8" s="682"/>
      <c r="D8" s="682"/>
      <c r="E8" s="682"/>
      <c r="F8" s="682"/>
      <c r="G8" s="682"/>
      <c r="H8" s="682"/>
      <c r="I8" s="682"/>
      <c r="J8" s="682"/>
      <c r="K8" s="682"/>
      <c r="L8" s="682"/>
      <c r="M8" s="682"/>
      <c r="N8" s="682"/>
      <c r="O8" s="682"/>
      <c r="P8" s="544"/>
      <c r="Q8" s="544"/>
      <c r="R8" s="544"/>
      <c r="S8" s="544"/>
    </row>
    <row r="9" spans="1:19" ht="15.75" x14ac:dyDescent="0.25">
      <c r="A9" s="550"/>
      <c r="B9" s="545"/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4"/>
      <c r="Q9" s="544"/>
      <c r="R9" s="544"/>
      <c r="S9" s="544"/>
    </row>
    <row r="10" spans="1:19" ht="15.75" x14ac:dyDescent="0.25">
      <c r="A10" s="547"/>
      <c r="B10" s="546"/>
      <c r="C10" s="549"/>
      <c r="D10" s="548"/>
      <c r="E10" s="550"/>
      <c r="F10" s="548"/>
      <c r="G10" s="550"/>
      <c r="H10" s="548"/>
      <c r="I10" s="550"/>
      <c r="J10" s="548"/>
      <c r="K10" s="550"/>
      <c r="L10" s="735"/>
      <c r="M10" s="735"/>
      <c r="N10" s="735"/>
      <c r="O10" s="735"/>
      <c r="P10" s="544"/>
      <c r="Q10" s="544"/>
      <c r="R10" s="544"/>
      <c r="S10" s="544"/>
    </row>
    <row r="11" spans="1:19" ht="15.75" x14ac:dyDescent="0.25">
      <c r="A11" s="555" t="s">
        <v>83</v>
      </c>
      <c r="B11" s="576" t="s">
        <v>28</v>
      </c>
      <c r="C11" s="577" t="s">
        <v>30</v>
      </c>
      <c r="D11" s="555" t="s">
        <v>227</v>
      </c>
      <c r="E11" s="555" t="s">
        <v>35</v>
      </c>
      <c r="F11" s="555" t="s">
        <v>227</v>
      </c>
      <c r="G11" s="555" t="s">
        <v>31</v>
      </c>
      <c r="H11" s="555" t="s">
        <v>227</v>
      </c>
      <c r="I11" s="555" t="s">
        <v>32</v>
      </c>
      <c r="J11" s="555" t="s">
        <v>227</v>
      </c>
      <c r="K11" s="555" t="s">
        <v>33</v>
      </c>
      <c r="L11" s="555" t="s">
        <v>227</v>
      </c>
      <c r="M11" s="555" t="s">
        <v>34</v>
      </c>
      <c r="N11" s="555" t="s">
        <v>227</v>
      </c>
      <c r="O11" s="555" t="s">
        <v>36</v>
      </c>
      <c r="P11" s="544"/>
      <c r="Q11" s="544"/>
      <c r="R11" s="544"/>
      <c r="S11" s="544"/>
    </row>
    <row r="12" spans="1:19" ht="15.75" x14ac:dyDescent="0.25">
      <c r="A12" s="568" t="s">
        <v>213</v>
      </c>
      <c r="B12" s="739" t="s">
        <v>601</v>
      </c>
      <c r="C12" s="739"/>
      <c r="D12" s="739"/>
      <c r="E12" s="739"/>
      <c r="F12" s="739"/>
      <c r="G12" s="739"/>
      <c r="H12" s="739"/>
      <c r="I12" s="739"/>
      <c r="J12" s="739"/>
      <c r="K12" s="739"/>
      <c r="L12" s="739"/>
      <c r="M12" s="739"/>
      <c r="N12" s="739"/>
      <c r="O12" s="574">
        <v>5327</v>
      </c>
      <c r="P12" s="544"/>
      <c r="Q12" s="544"/>
      <c r="R12" s="544"/>
      <c r="S12" s="544"/>
    </row>
    <row r="13" spans="1:19" ht="15.75" x14ac:dyDescent="0.25">
      <c r="A13" s="567" t="s">
        <v>37</v>
      </c>
      <c r="B13" s="581" t="s">
        <v>563</v>
      </c>
      <c r="C13" s="582"/>
      <c r="D13" s="553">
        <v>413</v>
      </c>
      <c r="E13" s="583"/>
      <c r="F13" s="553">
        <v>480</v>
      </c>
      <c r="G13" s="553"/>
      <c r="H13" s="586">
        <v>367</v>
      </c>
      <c r="I13" s="553"/>
      <c r="J13" s="553"/>
      <c r="K13" s="553"/>
      <c r="L13" s="553"/>
      <c r="M13" s="579"/>
      <c r="N13" s="553">
        <v>326</v>
      </c>
      <c r="O13" s="572">
        <v>1586</v>
      </c>
      <c r="P13" s="544"/>
      <c r="Q13" s="544"/>
      <c r="R13" s="544"/>
      <c r="S13" s="544"/>
    </row>
    <row r="14" spans="1:19" ht="15.75" x14ac:dyDescent="0.25">
      <c r="A14" s="567" t="s">
        <v>50</v>
      </c>
      <c r="B14" s="581" t="s">
        <v>564</v>
      </c>
      <c r="C14" s="582"/>
      <c r="D14" s="553">
        <v>465</v>
      </c>
      <c r="E14" s="584"/>
      <c r="F14" s="553">
        <v>293</v>
      </c>
      <c r="G14" s="553"/>
      <c r="H14" s="553"/>
      <c r="I14" s="553"/>
      <c r="J14" s="553">
        <v>283</v>
      </c>
      <c r="K14" s="553"/>
      <c r="L14" s="553"/>
      <c r="M14" s="579"/>
      <c r="N14" s="553">
        <v>477</v>
      </c>
      <c r="O14" s="572">
        <v>1518</v>
      </c>
      <c r="P14" s="544"/>
      <c r="Q14" s="544"/>
      <c r="R14" s="544"/>
      <c r="S14" s="544"/>
    </row>
    <row r="15" spans="1:19" ht="15.75" x14ac:dyDescent="0.25">
      <c r="A15" s="567" t="s">
        <v>40</v>
      </c>
      <c r="B15" s="581" t="s">
        <v>565</v>
      </c>
      <c r="C15" s="582"/>
      <c r="D15" s="553">
        <v>520</v>
      </c>
      <c r="E15" s="584"/>
      <c r="F15" s="553">
        <v>224</v>
      </c>
      <c r="G15" s="553"/>
      <c r="H15" s="553">
        <v>269</v>
      </c>
      <c r="I15" s="553"/>
      <c r="J15" s="553"/>
      <c r="K15" s="553"/>
      <c r="L15" s="553"/>
      <c r="M15" s="579"/>
      <c r="N15" s="553">
        <v>169</v>
      </c>
      <c r="O15" s="572">
        <v>1182</v>
      </c>
      <c r="P15" s="544"/>
      <c r="Q15" s="544"/>
      <c r="R15" s="544"/>
      <c r="S15" s="544"/>
    </row>
    <row r="16" spans="1:19" ht="15.75" x14ac:dyDescent="0.25">
      <c r="A16" s="567" t="s">
        <v>42</v>
      </c>
      <c r="B16" s="581" t="s">
        <v>566</v>
      </c>
      <c r="C16" s="582"/>
      <c r="D16" s="553">
        <v>318</v>
      </c>
      <c r="E16" s="584"/>
      <c r="F16" s="553">
        <v>215</v>
      </c>
      <c r="G16" s="553"/>
      <c r="H16" s="553"/>
      <c r="I16" s="553"/>
      <c r="J16" s="553">
        <v>257</v>
      </c>
      <c r="K16" s="553"/>
      <c r="L16" s="553"/>
      <c r="M16" s="579"/>
      <c r="N16" s="553">
        <v>251</v>
      </c>
      <c r="O16" s="572">
        <v>1041</v>
      </c>
      <c r="P16" s="544"/>
      <c r="Q16" s="544"/>
      <c r="R16" s="544"/>
      <c r="S16" s="544"/>
    </row>
    <row r="17" spans="1:19" ht="15.75" x14ac:dyDescent="0.25">
      <c r="A17" s="567" t="s">
        <v>44</v>
      </c>
      <c r="B17" s="581" t="s">
        <v>567</v>
      </c>
      <c r="C17" s="582"/>
      <c r="D17" s="553">
        <v>340</v>
      </c>
      <c r="E17" s="584"/>
      <c r="F17" s="553">
        <v>193</v>
      </c>
      <c r="G17" s="553"/>
      <c r="H17" s="553"/>
      <c r="I17" s="553"/>
      <c r="J17" s="553">
        <v>257</v>
      </c>
      <c r="K17" s="553"/>
      <c r="L17" s="553"/>
      <c r="M17" s="579"/>
      <c r="N17" s="553">
        <v>194</v>
      </c>
      <c r="O17" s="572">
        <v>984</v>
      </c>
      <c r="P17" s="543"/>
      <c r="Q17" s="543"/>
      <c r="R17" s="543"/>
      <c r="S17" s="543"/>
    </row>
    <row r="18" spans="1:19" ht="15.75" x14ac:dyDescent="0.25">
      <c r="A18" s="567" t="s">
        <v>46</v>
      </c>
      <c r="B18" s="581"/>
      <c r="C18" s="582"/>
      <c r="D18" s="553"/>
      <c r="E18" s="584"/>
      <c r="F18" s="553"/>
      <c r="G18" s="553"/>
      <c r="H18" s="553"/>
      <c r="I18" s="553"/>
      <c r="J18" s="553"/>
      <c r="K18" s="553"/>
      <c r="L18" s="553"/>
      <c r="M18" s="579"/>
      <c r="N18" s="553"/>
      <c r="O18" s="572">
        <v>0</v>
      </c>
      <c r="P18" s="543"/>
      <c r="Q18" s="543"/>
      <c r="R18" s="543"/>
      <c r="S18" s="543"/>
    </row>
    <row r="19" spans="1:19" ht="15.75" x14ac:dyDescent="0.25">
      <c r="A19" s="567" t="s">
        <v>52</v>
      </c>
      <c r="B19" s="581"/>
      <c r="C19" s="582"/>
      <c r="D19" s="553"/>
      <c r="E19" s="584"/>
      <c r="F19" s="553"/>
      <c r="G19" s="553"/>
      <c r="H19" s="553"/>
      <c r="I19" s="553"/>
      <c r="J19" s="553"/>
      <c r="K19" s="553"/>
      <c r="L19" s="553"/>
      <c r="M19" s="579"/>
      <c r="N19" s="553"/>
      <c r="O19" s="572">
        <v>0</v>
      </c>
      <c r="P19" s="543"/>
      <c r="Q19" s="543"/>
      <c r="R19" s="543"/>
      <c r="S19" s="543"/>
    </row>
    <row r="20" spans="1:19" ht="15.75" x14ac:dyDescent="0.25">
      <c r="A20" s="567" t="s">
        <v>54</v>
      </c>
      <c r="B20" s="581"/>
      <c r="C20" s="582"/>
      <c r="D20" s="553"/>
      <c r="E20" s="584"/>
      <c r="F20" s="553"/>
      <c r="G20" s="553"/>
      <c r="H20" s="553"/>
      <c r="I20" s="553"/>
      <c r="J20" s="553"/>
      <c r="K20" s="553"/>
      <c r="L20" s="553"/>
      <c r="M20" s="579"/>
      <c r="N20" s="553"/>
      <c r="O20" s="572">
        <v>0</v>
      </c>
      <c r="P20" s="543"/>
      <c r="Q20" s="543"/>
      <c r="R20" s="543"/>
      <c r="S20" s="543"/>
    </row>
    <row r="21" spans="1:19" ht="15.75" x14ac:dyDescent="0.25">
      <c r="A21" s="567"/>
      <c r="B21" s="581"/>
      <c r="C21" s="582"/>
      <c r="D21" s="579"/>
      <c r="E21" s="584"/>
      <c r="F21" s="579"/>
      <c r="G21" s="579"/>
      <c r="H21" s="579"/>
      <c r="I21" s="579"/>
      <c r="J21" s="579"/>
      <c r="K21" s="579"/>
      <c r="L21" s="579"/>
      <c r="M21" s="579"/>
      <c r="N21" s="579"/>
      <c r="O21" s="557"/>
      <c r="P21" s="543"/>
      <c r="Q21" s="543"/>
      <c r="R21" s="543"/>
      <c r="S21" s="543"/>
    </row>
    <row r="22" spans="1:19" ht="15.75" x14ac:dyDescent="0.25">
      <c r="A22" s="569" t="s">
        <v>214</v>
      </c>
      <c r="B22" s="740" t="s">
        <v>476</v>
      </c>
      <c r="C22" s="740"/>
      <c r="D22" s="740"/>
      <c r="E22" s="740"/>
      <c r="F22" s="740"/>
      <c r="G22" s="740"/>
      <c r="H22" s="740"/>
      <c r="I22" s="740"/>
      <c r="J22" s="740"/>
      <c r="K22" s="740"/>
      <c r="L22" s="740"/>
      <c r="M22" s="740"/>
      <c r="N22" s="740"/>
      <c r="O22" s="665">
        <v>5170</v>
      </c>
      <c r="P22" s="543"/>
      <c r="Q22" s="543"/>
      <c r="R22" s="543"/>
      <c r="S22" s="543"/>
    </row>
    <row r="23" spans="1:19" ht="15.75" x14ac:dyDescent="0.25">
      <c r="A23" s="567" t="s">
        <v>37</v>
      </c>
      <c r="B23" s="551" t="s">
        <v>568</v>
      </c>
      <c r="C23" s="552"/>
      <c r="D23" s="644">
        <v>465</v>
      </c>
      <c r="E23" s="645"/>
      <c r="F23" s="644">
        <v>537</v>
      </c>
      <c r="G23" s="644"/>
      <c r="H23" s="644">
        <v>303</v>
      </c>
      <c r="I23" s="644"/>
      <c r="J23" s="644"/>
      <c r="K23" s="644"/>
      <c r="L23" s="644"/>
      <c r="M23" s="644"/>
      <c r="N23" s="644">
        <v>366</v>
      </c>
      <c r="O23" s="664">
        <v>1671</v>
      </c>
      <c r="P23" s="543"/>
      <c r="Q23" s="543"/>
      <c r="R23" s="543"/>
      <c r="S23" s="543"/>
    </row>
    <row r="24" spans="1:19" ht="15.75" x14ac:dyDescent="0.25">
      <c r="A24" s="567" t="s">
        <v>50</v>
      </c>
      <c r="B24" s="551" t="s">
        <v>569</v>
      </c>
      <c r="C24" s="552"/>
      <c r="D24" s="644">
        <v>439</v>
      </c>
      <c r="E24" s="645"/>
      <c r="F24" s="644">
        <v>524</v>
      </c>
      <c r="G24" s="644"/>
      <c r="H24" s="644"/>
      <c r="I24" s="644"/>
      <c r="J24" s="644">
        <v>257</v>
      </c>
      <c r="K24" s="644"/>
      <c r="L24" s="644"/>
      <c r="M24" s="644"/>
      <c r="N24" s="644">
        <v>213</v>
      </c>
      <c r="O24" s="664">
        <v>1433</v>
      </c>
      <c r="P24" s="543"/>
      <c r="Q24" s="543"/>
      <c r="R24" s="543"/>
      <c r="S24" s="543"/>
    </row>
    <row r="25" spans="1:19" ht="15.75" x14ac:dyDescent="0.25">
      <c r="A25" s="567" t="s">
        <v>40</v>
      </c>
      <c r="B25" s="551" t="s">
        <v>570</v>
      </c>
      <c r="C25" s="552"/>
      <c r="D25" s="644">
        <v>388</v>
      </c>
      <c r="E25" s="645"/>
      <c r="F25" s="644">
        <v>278</v>
      </c>
      <c r="G25" s="644"/>
      <c r="H25" s="644"/>
      <c r="I25" s="644"/>
      <c r="J25" s="644">
        <v>283</v>
      </c>
      <c r="K25" s="644"/>
      <c r="L25" s="644"/>
      <c r="M25" s="644"/>
      <c r="N25" s="644">
        <v>223</v>
      </c>
      <c r="O25" s="664">
        <v>1172</v>
      </c>
      <c r="P25" s="543"/>
      <c r="Q25" s="543"/>
      <c r="R25" s="543"/>
      <c r="S25" s="543"/>
    </row>
    <row r="26" spans="1:19" ht="15.75" x14ac:dyDescent="0.25">
      <c r="A26" s="567" t="s">
        <v>42</v>
      </c>
      <c r="B26" s="551" t="s">
        <v>571</v>
      </c>
      <c r="C26" s="552"/>
      <c r="D26" s="644">
        <v>233</v>
      </c>
      <c r="E26" s="645"/>
      <c r="F26" s="644">
        <v>285</v>
      </c>
      <c r="G26" s="644"/>
      <c r="H26" s="644">
        <v>168</v>
      </c>
      <c r="I26" s="644"/>
      <c r="J26" s="644"/>
      <c r="K26" s="644"/>
      <c r="L26" s="644"/>
      <c r="M26" s="644"/>
      <c r="N26" s="644">
        <v>208</v>
      </c>
      <c r="O26" s="664">
        <v>894</v>
      </c>
      <c r="P26" s="543"/>
      <c r="Q26" s="543"/>
      <c r="R26" s="543"/>
      <c r="S26" s="543"/>
    </row>
    <row r="27" spans="1:19" ht="15.75" x14ac:dyDescent="0.25">
      <c r="A27" s="567" t="s">
        <v>44</v>
      </c>
      <c r="B27" s="551" t="s">
        <v>572</v>
      </c>
      <c r="C27" s="552"/>
      <c r="D27" s="644">
        <v>196</v>
      </c>
      <c r="E27" s="645"/>
      <c r="F27" s="644">
        <v>192</v>
      </c>
      <c r="G27" s="644"/>
      <c r="H27" s="644"/>
      <c r="I27" s="644"/>
      <c r="J27" s="644"/>
      <c r="K27" s="644"/>
      <c r="L27" s="644"/>
      <c r="M27" s="644"/>
      <c r="N27" s="644">
        <v>120</v>
      </c>
      <c r="O27" s="664">
        <v>508</v>
      </c>
      <c r="P27" s="543"/>
      <c r="Q27" s="543"/>
      <c r="R27" s="543"/>
      <c r="S27" s="543"/>
    </row>
    <row r="28" spans="1:19" ht="15.75" x14ac:dyDescent="0.25">
      <c r="A28" s="567" t="s">
        <v>46</v>
      </c>
      <c r="B28" s="551"/>
      <c r="C28" s="552"/>
      <c r="D28" s="644"/>
      <c r="E28" s="645"/>
      <c r="F28" s="644"/>
      <c r="G28" s="644"/>
      <c r="H28" s="644"/>
      <c r="I28" s="644"/>
      <c r="J28" s="644"/>
      <c r="K28" s="644"/>
      <c r="L28" s="644"/>
      <c r="M28" s="644"/>
      <c r="N28" s="644"/>
      <c r="O28" s="664">
        <v>0</v>
      </c>
      <c r="P28" s="543"/>
      <c r="Q28" s="543"/>
      <c r="R28" s="543"/>
      <c r="S28" s="543"/>
    </row>
    <row r="29" spans="1:19" ht="15.75" x14ac:dyDescent="0.25">
      <c r="A29" s="567" t="s">
        <v>52</v>
      </c>
      <c r="B29" s="551"/>
      <c r="C29" s="552"/>
      <c r="D29" s="553"/>
      <c r="E29" s="554"/>
      <c r="F29" s="553"/>
      <c r="G29" s="553"/>
      <c r="H29" s="553"/>
      <c r="I29" s="553"/>
      <c r="J29" s="553"/>
      <c r="K29" s="553"/>
      <c r="L29" s="553"/>
      <c r="M29" s="553"/>
      <c r="N29" s="553"/>
      <c r="O29" s="572">
        <v>0</v>
      </c>
      <c r="P29" s="543"/>
      <c r="Q29" s="543"/>
      <c r="R29" s="543"/>
      <c r="S29" s="543"/>
    </row>
    <row r="30" spans="1:19" ht="15.75" x14ac:dyDescent="0.25">
      <c r="A30" s="567" t="s">
        <v>54</v>
      </c>
      <c r="B30" s="551"/>
      <c r="C30" s="552"/>
      <c r="D30" s="553"/>
      <c r="E30" s="554"/>
      <c r="F30" s="553"/>
      <c r="G30" s="553"/>
      <c r="H30" s="553"/>
      <c r="I30" s="553"/>
      <c r="J30" s="553"/>
      <c r="K30" s="553"/>
      <c r="L30" s="553"/>
      <c r="M30" s="553"/>
      <c r="N30" s="553"/>
      <c r="O30" s="572">
        <v>0</v>
      </c>
      <c r="P30" s="543"/>
      <c r="Q30" s="543"/>
      <c r="R30" s="543"/>
      <c r="S30" s="543"/>
    </row>
    <row r="31" spans="1:19" ht="15.75" x14ac:dyDescent="0.25">
      <c r="A31" s="567"/>
      <c r="B31" s="576"/>
      <c r="C31" s="577"/>
      <c r="D31" s="553"/>
      <c r="E31" s="555"/>
      <c r="F31" s="553"/>
      <c r="G31" s="553"/>
      <c r="H31" s="553"/>
      <c r="I31" s="553"/>
      <c r="J31" s="553"/>
      <c r="K31" s="553"/>
      <c r="L31" s="553"/>
      <c r="M31" s="555"/>
      <c r="N31" s="555"/>
      <c r="O31" s="555"/>
      <c r="P31" s="543"/>
      <c r="Q31" s="543"/>
      <c r="R31" s="543"/>
      <c r="S31" s="543"/>
    </row>
    <row r="32" spans="1:19" ht="15.75" x14ac:dyDescent="0.25">
      <c r="A32" s="570" t="s">
        <v>216</v>
      </c>
      <c r="B32" s="739" t="s">
        <v>281</v>
      </c>
      <c r="C32" s="739"/>
      <c r="D32" s="739"/>
      <c r="E32" s="739"/>
      <c r="F32" s="739"/>
      <c r="G32" s="739"/>
      <c r="H32" s="739"/>
      <c r="I32" s="739"/>
      <c r="J32" s="739"/>
      <c r="K32" s="739"/>
      <c r="L32" s="739"/>
      <c r="M32" s="739"/>
      <c r="N32" s="739"/>
      <c r="O32" s="665">
        <v>4610</v>
      </c>
      <c r="P32" s="543"/>
      <c r="Q32" s="543"/>
      <c r="R32" s="543"/>
      <c r="S32" s="543"/>
    </row>
    <row r="33" spans="1:19" ht="15.75" x14ac:dyDescent="0.25">
      <c r="A33" s="567" t="s">
        <v>37</v>
      </c>
      <c r="B33" s="551" t="s">
        <v>349</v>
      </c>
      <c r="C33" s="552"/>
      <c r="D33" s="644">
        <v>577</v>
      </c>
      <c r="E33" s="645"/>
      <c r="F33" s="644">
        <v>404</v>
      </c>
      <c r="G33" s="644"/>
      <c r="H33" s="644">
        <v>271</v>
      </c>
      <c r="I33" s="644"/>
      <c r="J33" s="644"/>
      <c r="K33" s="644"/>
      <c r="L33" s="644"/>
      <c r="M33" s="644"/>
      <c r="N33" s="644">
        <v>288</v>
      </c>
      <c r="O33" s="663">
        <v>1540</v>
      </c>
      <c r="P33" s="543"/>
      <c r="Q33" s="543"/>
      <c r="R33" s="543"/>
      <c r="S33" s="543"/>
    </row>
    <row r="34" spans="1:19" ht="15.75" x14ac:dyDescent="0.25">
      <c r="A34" s="567" t="s">
        <v>50</v>
      </c>
      <c r="B34" s="551" t="s">
        <v>359</v>
      </c>
      <c r="C34" s="552"/>
      <c r="D34" s="644">
        <v>340</v>
      </c>
      <c r="E34" s="645"/>
      <c r="F34" s="644">
        <v>258</v>
      </c>
      <c r="G34" s="644"/>
      <c r="H34" s="644"/>
      <c r="I34" s="644"/>
      <c r="J34" s="644">
        <v>310</v>
      </c>
      <c r="K34" s="644"/>
      <c r="L34" s="644"/>
      <c r="M34" s="644"/>
      <c r="N34" s="644">
        <v>245</v>
      </c>
      <c r="O34" s="663">
        <v>1153</v>
      </c>
      <c r="P34" s="543"/>
      <c r="Q34" s="543"/>
      <c r="R34" s="543"/>
      <c r="S34" s="543"/>
    </row>
    <row r="35" spans="1:19" ht="15.75" x14ac:dyDescent="0.25">
      <c r="A35" s="567" t="s">
        <v>40</v>
      </c>
      <c r="B35" s="551" t="s">
        <v>573</v>
      </c>
      <c r="C35" s="552"/>
      <c r="D35" s="644">
        <v>318</v>
      </c>
      <c r="E35" s="645"/>
      <c r="F35" s="644">
        <v>344</v>
      </c>
      <c r="G35" s="644"/>
      <c r="H35" s="644">
        <v>245</v>
      </c>
      <c r="I35" s="644"/>
      <c r="J35" s="644"/>
      <c r="K35" s="644"/>
      <c r="L35" s="644"/>
      <c r="M35" s="644"/>
      <c r="N35" s="644">
        <v>181</v>
      </c>
      <c r="O35" s="663">
        <v>1088</v>
      </c>
      <c r="P35" s="543"/>
      <c r="Q35" s="543"/>
      <c r="R35" s="543"/>
      <c r="S35" s="543"/>
    </row>
    <row r="36" spans="1:19" ht="15.75" x14ac:dyDescent="0.25">
      <c r="A36" s="567" t="s">
        <v>42</v>
      </c>
      <c r="B36" s="551" t="s">
        <v>574</v>
      </c>
      <c r="C36" s="552"/>
      <c r="D36" s="644">
        <v>253</v>
      </c>
      <c r="E36" s="645"/>
      <c r="F36" s="644">
        <v>180</v>
      </c>
      <c r="G36" s="644"/>
      <c r="H36" s="644"/>
      <c r="I36" s="644"/>
      <c r="J36" s="644">
        <v>206</v>
      </c>
      <c r="K36" s="644"/>
      <c r="L36" s="644"/>
      <c r="M36" s="644"/>
      <c r="N36" s="644">
        <v>190</v>
      </c>
      <c r="O36" s="663">
        <v>829</v>
      </c>
      <c r="P36" s="543"/>
      <c r="Q36" s="543"/>
      <c r="R36" s="543"/>
      <c r="S36" s="543"/>
    </row>
    <row r="37" spans="1:19" ht="15.75" x14ac:dyDescent="0.25">
      <c r="A37" s="567" t="s">
        <v>44</v>
      </c>
      <c r="B37" s="551" t="s">
        <v>357</v>
      </c>
      <c r="C37" s="552"/>
      <c r="D37" s="644">
        <v>340</v>
      </c>
      <c r="E37" s="645"/>
      <c r="F37" s="644"/>
      <c r="G37" s="644"/>
      <c r="H37" s="644">
        <v>199</v>
      </c>
      <c r="I37" s="644"/>
      <c r="J37" s="644"/>
      <c r="K37" s="644"/>
      <c r="L37" s="644"/>
      <c r="M37" s="644"/>
      <c r="N37" s="644">
        <v>275</v>
      </c>
      <c r="O37" s="663">
        <v>814</v>
      </c>
      <c r="P37" s="543"/>
      <c r="Q37" s="543"/>
      <c r="R37" s="543"/>
      <c r="S37" s="543"/>
    </row>
    <row r="38" spans="1:19" ht="15.75" x14ac:dyDescent="0.25">
      <c r="A38" s="567" t="s">
        <v>46</v>
      </c>
      <c r="B38" s="551"/>
      <c r="C38" s="552"/>
      <c r="D38" s="553"/>
      <c r="E38" s="554"/>
      <c r="F38" s="553"/>
      <c r="G38" s="553"/>
      <c r="H38" s="553"/>
      <c r="I38" s="553"/>
      <c r="J38" s="553"/>
      <c r="K38" s="553"/>
      <c r="L38" s="553"/>
      <c r="M38" s="553"/>
      <c r="N38" s="553"/>
      <c r="O38" s="573">
        <v>0</v>
      </c>
      <c r="P38" s="543"/>
      <c r="Q38" s="543"/>
      <c r="R38" s="543"/>
      <c r="S38" s="543"/>
    </row>
    <row r="39" spans="1:19" ht="15.75" x14ac:dyDescent="0.25">
      <c r="A39" s="567" t="s">
        <v>52</v>
      </c>
      <c r="B39" s="551"/>
      <c r="C39" s="552"/>
      <c r="D39" s="553"/>
      <c r="E39" s="554"/>
      <c r="F39" s="553"/>
      <c r="G39" s="553"/>
      <c r="H39" s="553"/>
      <c r="I39" s="553"/>
      <c r="J39" s="553"/>
      <c r="K39" s="553"/>
      <c r="L39" s="553"/>
      <c r="M39" s="553"/>
      <c r="N39" s="553"/>
      <c r="O39" s="573">
        <v>0</v>
      </c>
      <c r="P39" s="543"/>
      <c r="Q39" s="543"/>
      <c r="R39" s="543"/>
      <c r="S39" s="543"/>
    </row>
    <row r="40" spans="1:19" ht="15.75" x14ac:dyDescent="0.25">
      <c r="A40" s="567" t="s">
        <v>54</v>
      </c>
      <c r="B40" s="551"/>
      <c r="C40" s="552"/>
      <c r="D40" s="553"/>
      <c r="E40" s="554"/>
      <c r="F40" s="553"/>
      <c r="G40" s="553"/>
      <c r="H40" s="553"/>
      <c r="I40" s="553"/>
      <c r="J40" s="553"/>
      <c r="K40" s="553"/>
      <c r="L40" s="553"/>
      <c r="M40" s="553"/>
      <c r="N40" s="553"/>
      <c r="O40" s="573">
        <v>0</v>
      </c>
      <c r="P40" s="543"/>
      <c r="Q40" s="543"/>
      <c r="R40" s="543"/>
      <c r="S40" s="543"/>
    </row>
    <row r="41" spans="1:19" ht="15.75" x14ac:dyDescent="0.25">
      <c r="A41" s="578"/>
      <c r="B41" s="576"/>
      <c r="C41" s="577"/>
      <c r="D41" s="553"/>
      <c r="E41" s="555"/>
      <c r="F41" s="553"/>
      <c r="G41" s="555"/>
      <c r="H41" s="553"/>
      <c r="I41" s="555"/>
      <c r="J41" s="553"/>
      <c r="K41" s="555"/>
      <c r="L41" s="553"/>
      <c r="M41" s="555"/>
      <c r="N41" s="555"/>
      <c r="O41" s="555"/>
      <c r="P41" s="543"/>
      <c r="Q41" s="543"/>
      <c r="R41" s="543"/>
      <c r="S41" s="543"/>
    </row>
    <row r="42" spans="1:19" ht="15.75" x14ac:dyDescent="0.25">
      <c r="A42" s="575" t="s">
        <v>215</v>
      </c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  <c r="M42" s="739"/>
      <c r="N42" s="739"/>
      <c r="O42" s="665"/>
      <c r="P42" s="543"/>
      <c r="Q42" s="543"/>
      <c r="R42" s="543"/>
      <c r="S42" s="543"/>
    </row>
    <row r="43" spans="1:19" ht="15.75" x14ac:dyDescent="0.25">
      <c r="A43" s="567" t="s">
        <v>37</v>
      </c>
      <c r="B43" s="551"/>
      <c r="C43" s="587"/>
      <c r="D43" s="644"/>
      <c r="E43" s="645"/>
      <c r="F43" s="644"/>
      <c r="G43" s="644"/>
      <c r="H43" s="644"/>
      <c r="I43" s="644"/>
      <c r="J43" s="644"/>
      <c r="K43" s="644"/>
      <c r="L43" s="644"/>
      <c r="M43" s="644"/>
      <c r="N43" s="644"/>
      <c r="O43" s="663">
        <v>0</v>
      </c>
      <c r="P43" s="543"/>
      <c r="Q43" s="543"/>
      <c r="R43" s="543"/>
      <c r="S43" s="543"/>
    </row>
    <row r="44" spans="1:19" ht="15.75" x14ac:dyDescent="0.25">
      <c r="A44" s="567" t="s">
        <v>50</v>
      </c>
      <c r="B44" s="551"/>
      <c r="C44" s="552"/>
      <c r="D44" s="644"/>
      <c r="E44" s="645"/>
      <c r="F44" s="644"/>
      <c r="G44" s="644"/>
      <c r="H44" s="644"/>
      <c r="I44" s="644"/>
      <c r="J44" s="644"/>
      <c r="K44" s="644"/>
      <c r="L44" s="644"/>
      <c r="M44" s="644"/>
      <c r="N44" s="644"/>
      <c r="O44" s="663">
        <v>0</v>
      </c>
      <c r="P44" s="543"/>
      <c r="Q44" s="543"/>
      <c r="R44" s="543"/>
      <c r="S44" s="543"/>
    </row>
    <row r="45" spans="1:19" ht="15.75" x14ac:dyDescent="0.25">
      <c r="A45" s="567" t="s">
        <v>40</v>
      </c>
      <c r="B45" s="551"/>
      <c r="C45" s="552"/>
      <c r="D45" s="644"/>
      <c r="E45" s="645"/>
      <c r="F45" s="644"/>
      <c r="G45" s="644"/>
      <c r="H45" s="644"/>
      <c r="I45" s="644"/>
      <c r="J45" s="644"/>
      <c r="K45" s="644"/>
      <c r="L45" s="644"/>
      <c r="M45" s="644"/>
      <c r="N45" s="644"/>
      <c r="O45" s="663">
        <v>0</v>
      </c>
      <c r="P45" s="543"/>
      <c r="Q45" s="543"/>
      <c r="R45" s="543"/>
      <c r="S45" s="543"/>
    </row>
    <row r="46" spans="1:19" ht="15.75" x14ac:dyDescent="0.25">
      <c r="A46" s="567" t="s">
        <v>42</v>
      </c>
      <c r="B46" s="551"/>
      <c r="C46" s="552"/>
      <c r="D46" s="644"/>
      <c r="E46" s="645"/>
      <c r="F46" s="644"/>
      <c r="G46" s="644"/>
      <c r="H46" s="644"/>
      <c r="I46" s="644"/>
      <c r="J46" s="644"/>
      <c r="K46" s="644"/>
      <c r="L46" s="644"/>
      <c r="M46" s="644"/>
      <c r="N46" s="644"/>
      <c r="O46" s="663">
        <v>0</v>
      </c>
      <c r="P46" s="543"/>
      <c r="Q46" s="543"/>
      <c r="R46" s="543"/>
      <c r="S46" s="543"/>
    </row>
    <row r="47" spans="1:19" ht="15.75" x14ac:dyDescent="0.25">
      <c r="A47" s="567" t="s">
        <v>44</v>
      </c>
      <c r="B47" s="551"/>
      <c r="C47" s="552"/>
      <c r="D47" s="644"/>
      <c r="E47" s="645"/>
      <c r="F47" s="644"/>
      <c r="G47" s="644"/>
      <c r="H47" s="644"/>
      <c r="I47" s="644"/>
      <c r="J47" s="644"/>
      <c r="K47" s="644"/>
      <c r="L47" s="644"/>
      <c r="M47" s="644"/>
      <c r="N47" s="644"/>
      <c r="O47" s="663">
        <v>0</v>
      </c>
      <c r="P47" s="543"/>
      <c r="Q47" s="543"/>
      <c r="R47" s="543"/>
      <c r="S47" s="543"/>
    </row>
    <row r="48" spans="1:19" ht="15.75" x14ac:dyDescent="0.25">
      <c r="A48" s="567" t="s">
        <v>46</v>
      </c>
      <c r="B48" s="551"/>
      <c r="C48" s="552"/>
      <c r="D48" s="553"/>
      <c r="E48" s="554"/>
      <c r="F48" s="553"/>
      <c r="G48" s="553"/>
      <c r="H48" s="553"/>
      <c r="I48" s="553"/>
      <c r="J48" s="553"/>
      <c r="K48" s="553"/>
      <c r="L48" s="553"/>
      <c r="M48" s="553"/>
      <c r="N48" s="553"/>
      <c r="O48" s="571">
        <v>0</v>
      </c>
      <c r="P48" s="543"/>
      <c r="Q48" s="543"/>
      <c r="R48" s="543"/>
      <c r="S48" s="543"/>
    </row>
    <row r="49" spans="1:19" ht="15.75" x14ac:dyDescent="0.25">
      <c r="A49" s="567" t="s">
        <v>52</v>
      </c>
      <c r="B49" s="551"/>
      <c r="C49" s="552"/>
      <c r="D49" s="553"/>
      <c r="E49" s="554"/>
      <c r="F49" s="553"/>
      <c r="G49" s="553"/>
      <c r="H49" s="553"/>
      <c r="I49" s="553"/>
      <c r="J49" s="553"/>
      <c r="K49" s="553"/>
      <c r="L49" s="553"/>
      <c r="M49" s="553"/>
      <c r="N49" s="553"/>
      <c r="O49" s="571">
        <v>0</v>
      </c>
      <c r="P49" s="543"/>
      <c r="Q49" s="543"/>
      <c r="R49" s="543"/>
      <c r="S49" s="543"/>
    </row>
    <row r="50" spans="1:19" ht="15.75" x14ac:dyDescent="0.25">
      <c r="A50" s="567" t="s">
        <v>54</v>
      </c>
      <c r="B50" s="551"/>
      <c r="C50" s="552"/>
      <c r="D50" s="553"/>
      <c r="E50" s="554"/>
      <c r="F50" s="553"/>
      <c r="G50" s="553"/>
      <c r="H50" s="553"/>
      <c r="I50" s="553"/>
      <c r="J50" s="553"/>
      <c r="K50" s="553"/>
      <c r="L50" s="553"/>
      <c r="M50" s="553"/>
      <c r="N50" s="553"/>
      <c r="O50" s="571">
        <v>0</v>
      </c>
      <c r="P50" s="543"/>
      <c r="Q50" s="543"/>
      <c r="R50" s="543"/>
      <c r="S50" s="543"/>
    </row>
    <row r="51" spans="1:19" ht="15.75" x14ac:dyDescent="0.25">
      <c r="A51" s="580"/>
      <c r="B51" s="546"/>
      <c r="C51" s="549"/>
      <c r="D51" s="550"/>
      <c r="E51" s="550"/>
      <c r="F51" s="550"/>
      <c r="G51" s="550"/>
      <c r="H51" s="550"/>
      <c r="I51" s="550"/>
      <c r="J51" s="550"/>
      <c r="K51" s="550"/>
      <c r="L51" s="550"/>
      <c r="M51" s="550"/>
      <c r="N51" s="550"/>
      <c r="O51" s="550"/>
      <c r="P51" s="543"/>
      <c r="Q51" s="543"/>
      <c r="R51" s="543"/>
      <c r="S51" s="543"/>
    </row>
    <row r="52" spans="1:19" ht="15.75" x14ac:dyDescent="0.25">
      <c r="A52" s="558" t="s">
        <v>85</v>
      </c>
      <c r="B52" s="546"/>
      <c r="C52" s="549"/>
      <c r="D52" s="556"/>
      <c r="E52" s="585"/>
      <c r="F52" s="556"/>
      <c r="G52" s="550"/>
      <c r="H52" s="556"/>
      <c r="I52" s="550"/>
      <c r="J52" s="556"/>
      <c r="K52" s="550"/>
      <c r="L52" s="556"/>
      <c r="M52" s="550"/>
      <c r="N52" s="550"/>
      <c r="O52" s="550"/>
      <c r="P52" s="543"/>
      <c r="Q52" s="543"/>
      <c r="R52" s="543"/>
      <c r="S52" s="543"/>
    </row>
    <row r="53" spans="1:19" ht="15.75" x14ac:dyDescent="0.25">
      <c r="A53" s="558" t="s">
        <v>86</v>
      </c>
      <c r="B53" s="546"/>
      <c r="C53" s="549"/>
      <c r="D53" s="556"/>
      <c r="E53" s="550"/>
      <c r="F53" s="556"/>
      <c r="G53" s="550"/>
      <c r="H53" s="556"/>
      <c r="I53" s="550"/>
      <c r="J53" s="556"/>
      <c r="K53" s="550"/>
      <c r="L53" s="556"/>
      <c r="M53" s="550"/>
      <c r="N53" s="550"/>
      <c r="O53" s="550"/>
      <c r="P53" s="543"/>
      <c r="Q53" s="543"/>
      <c r="R53" s="543"/>
      <c r="S53" s="543"/>
    </row>
    <row r="54" spans="1:19" ht="15.75" x14ac:dyDescent="0.25">
      <c r="A54" s="558" t="s">
        <v>87</v>
      </c>
      <c r="B54" s="546"/>
      <c r="C54" s="549"/>
      <c r="D54" s="556"/>
      <c r="E54" s="550"/>
      <c r="F54" s="556"/>
      <c r="G54" s="550"/>
      <c r="H54" s="556"/>
      <c r="I54" s="550"/>
      <c r="J54" s="556"/>
      <c r="K54" s="550"/>
      <c r="L54" s="556"/>
      <c r="M54" s="550"/>
      <c r="N54" s="550"/>
      <c r="O54" s="550"/>
      <c r="P54" s="543"/>
      <c r="Q54" s="543"/>
      <c r="R54" s="543"/>
      <c r="S54" s="543"/>
    </row>
  </sheetData>
  <mergeCells count="6">
    <mergeCell ref="B22:N22"/>
    <mergeCell ref="B32:N32"/>
    <mergeCell ref="B42:N42"/>
    <mergeCell ref="B12:N12"/>
    <mergeCell ref="A8:O8"/>
    <mergeCell ref="L10:O10"/>
  </mergeCells>
  <pageMargins left="0.70866141732283472" right="0.70866141732283472" top="0.78740157480314965" bottom="0.78740157480314965" header="0.51181102362204722" footer="0.51181102362204722"/>
  <pageSetup paperSize="9" scale="5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S54"/>
  <sheetViews>
    <sheetView view="pageBreakPreview" topLeftCell="A10" zoomScale="110" zoomScaleNormal="100" zoomScaleSheetLayoutView="110" zoomScalePageLayoutView="110" workbookViewId="0">
      <selection activeCell="B32" sqref="B32:N32"/>
    </sheetView>
  </sheetViews>
  <sheetFormatPr defaultColWidth="8.7109375" defaultRowHeight="15" x14ac:dyDescent="0.25"/>
  <cols>
    <col min="1" max="1" width="8.7109375" style="177"/>
    <col min="2" max="2" width="24.42578125" bestFit="1" customWidth="1"/>
    <col min="12" max="12" width="9.42578125" customWidth="1"/>
  </cols>
  <sheetData>
    <row r="1" spans="1:19" s="122" customFormat="1" x14ac:dyDescent="0.25">
      <c r="A1" s="603"/>
      <c r="B1" s="604"/>
      <c r="C1" s="603"/>
      <c r="D1" s="603"/>
      <c r="E1" s="603"/>
      <c r="F1" s="603"/>
      <c r="G1" s="605"/>
      <c r="H1" s="606"/>
      <c r="I1" s="603"/>
      <c r="J1" s="607"/>
      <c r="K1" s="607"/>
      <c r="L1" s="608"/>
      <c r="M1" s="605"/>
      <c r="N1" s="609"/>
      <c r="O1" s="603"/>
      <c r="P1" s="603"/>
      <c r="Q1" s="610"/>
      <c r="R1" s="608"/>
      <c r="S1" s="605"/>
    </row>
    <row r="2" spans="1:19" s="122" customFormat="1" x14ac:dyDescent="0.25">
      <c r="A2" s="603"/>
      <c r="B2" s="604"/>
      <c r="C2" s="603"/>
      <c r="D2" s="603"/>
      <c r="E2" s="603"/>
      <c r="F2" s="603"/>
      <c r="G2" s="605"/>
      <c r="H2" s="606"/>
      <c r="I2" s="603"/>
      <c r="J2" s="607"/>
      <c r="K2" s="607"/>
      <c r="L2" s="608"/>
      <c r="M2" s="605"/>
      <c r="N2" s="609"/>
      <c r="O2" s="603"/>
      <c r="P2" s="603"/>
      <c r="Q2" s="610"/>
      <c r="R2" s="608"/>
      <c r="S2" s="605"/>
    </row>
    <row r="3" spans="1:19" s="122" customFormat="1" x14ac:dyDescent="0.25">
      <c r="A3" s="603"/>
      <c r="B3" s="604"/>
      <c r="C3" s="603"/>
      <c r="D3" s="603"/>
      <c r="E3" s="603"/>
      <c r="F3" s="603"/>
      <c r="G3" s="605"/>
      <c r="H3" s="606"/>
      <c r="I3" s="603"/>
      <c r="J3" s="607"/>
      <c r="K3" s="607"/>
      <c r="L3" s="608"/>
      <c r="M3" s="605"/>
      <c r="N3" s="609"/>
      <c r="O3" s="603"/>
      <c r="P3" s="603"/>
      <c r="Q3" s="610"/>
      <c r="R3" s="608"/>
      <c r="S3" s="605"/>
    </row>
    <row r="4" spans="1:19" s="122" customFormat="1" x14ac:dyDescent="0.25">
      <c r="A4" s="603"/>
      <c r="B4" s="604"/>
      <c r="C4" s="603"/>
      <c r="D4" s="603"/>
      <c r="E4" s="603"/>
      <c r="F4" s="603"/>
      <c r="G4" s="605"/>
      <c r="H4" s="606"/>
      <c r="I4" s="603"/>
      <c r="J4" s="607"/>
      <c r="K4" s="607"/>
      <c r="L4" s="608"/>
      <c r="M4" s="605"/>
      <c r="N4" s="609"/>
      <c r="O4" s="603"/>
      <c r="P4" s="603"/>
      <c r="Q4" s="610"/>
      <c r="R4" s="608"/>
      <c r="S4" s="605"/>
    </row>
    <row r="5" spans="1:19" s="122" customFormat="1" x14ac:dyDescent="0.25">
      <c r="A5" s="603"/>
      <c r="B5" s="604"/>
      <c r="C5" s="603"/>
      <c r="D5" s="603"/>
      <c r="E5" s="603"/>
      <c r="F5" s="603"/>
      <c r="G5" s="605"/>
      <c r="H5" s="606"/>
      <c r="I5" s="603"/>
      <c r="J5" s="607"/>
      <c r="K5" s="607"/>
      <c r="L5" s="608"/>
      <c r="M5" s="605"/>
      <c r="N5" s="609"/>
      <c r="O5" s="603"/>
      <c r="P5" s="603"/>
      <c r="Q5" s="610"/>
      <c r="R5" s="608"/>
      <c r="S5" s="605"/>
    </row>
    <row r="6" spans="1:19" s="122" customFormat="1" x14ac:dyDescent="0.25">
      <c r="A6" s="603"/>
      <c r="B6" s="604"/>
      <c r="C6" s="603"/>
      <c r="D6" s="603"/>
      <c r="E6" s="603"/>
      <c r="F6" s="603"/>
      <c r="G6" s="605"/>
      <c r="H6" s="606"/>
      <c r="I6" s="603"/>
      <c r="J6" s="607"/>
      <c r="K6" s="607"/>
      <c r="L6" s="608"/>
      <c r="M6" s="605"/>
      <c r="N6" s="609"/>
      <c r="O6" s="603"/>
      <c r="P6" s="603"/>
      <c r="Q6" s="610"/>
      <c r="R6" s="608"/>
      <c r="S6" s="605"/>
    </row>
    <row r="7" spans="1:19" s="122" customFormat="1" x14ac:dyDescent="0.25">
      <c r="A7" s="603"/>
      <c r="B7" s="604"/>
      <c r="C7" s="603"/>
      <c r="D7" s="603"/>
      <c r="E7" s="603"/>
      <c r="F7" s="603"/>
      <c r="G7" s="605"/>
      <c r="H7" s="606"/>
      <c r="I7" s="603"/>
      <c r="J7" s="607"/>
      <c r="K7" s="607"/>
      <c r="L7" s="608"/>
      <c r="M7" s="605"/>
      <c r="N7" s="609"/>
      <c r="O7" s="603"/>
      <c r="P7" s="603"/>
      <c r="Q7" s="610"/>
      <c r="R7" s="608"/>
      <c r="S7" s="605"/>
    </row>
    <row r="8" spans="1:19" ht="35.25" customHeight="1" x14ac:dyDescent="0.55000000000000004">
      <c r="A8" s="682" t="s">
        <v>89</v>
      </c>
      <c r="B8" s="682"/>
      <c r="C8" s="682"/>
      <c r="D8" s="682"/>
      <c r="E8" s="682"/>
      <c r="F8" s="682"/>
      <c r="G8" s="682"/>
      <c r="H8" s="682"/>
      <c r="I8" s="682"/>
      <c r="J8" s="682"/>
      <c r="K8" s="682"/>
      <c r="L8" s="682"/>
      <c r="M8" s="682"/>
      <c r="N8" s="682"/>
      <c r="O8" s="682"/>
      <c r="P8" s="588"/>
      <c r="Q8" s="588"/>
      <c r="R8" s="588"/>
      <c r="S8" s="588"/>
    </row>
    <row r="9" spans="1:19" ht="15.75" x14ac:dyDescent="0.25">
      <c r="A9" s="594"/>
      <c r="B9" s="589"/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8"/>
      <c r="Q9" s="588"/>
      <c r="R9" s="588"/>
      <c r="S9" s="588"/>
    </row>
    <row r="10" spans="1:19" ht="15.75" x14ac:dyDescent="0.25">
      <c r="A10" s="591"/>
      <c r="B10" s="590"/>
      <c r="C10" s="593"/>
      <c r="D10" s="592"/>
      <c r="E10" s="594"/>
      <c r="F10" s="592"/>
      <c r="G10" s="594"/>
      <c r="H10" s="592"/>
      <c r="I10" s="594"/>
      <c r="J10" s="592"/>
      <c r="K10" s="594"/>
      <c r="L10" s="735"/>
      <c r="M10" s="735"/>
      <c r="N10" s="735"/>
      <c r="O10" s="735"/>
      <c r="P10" s="588"/>
      <c r="Q10" s="588"/>
      <c r="R10" s="588"/>
      <c r="S10" s="588"/>
    </row>
    <row r="11" spans="1:19" ht="15.75" x14ac:dyDescent="0.25">
      <c r="A11" s="599" t="s">
        <v>83</v>
      </c>
      <c r="B11" s="620" t="s">
        <v>28</v>
      </c>
      <c r="C11" s="621" t="s">
        <v>30</v>
      </c>
      <c r="D11" s="599" t="s">
        <v>227</v>
      </c>
      <c r="E11" s="599" t="s">
        <v>35</v>
      </c>
      <c r="F11" s="599" t="s">
        <v>227</v>
      </c>
      <c r="G11" s="599" t="s">
        <v>31</v>
      </c>
      <c r="H11" s="599" t="s">
        <v>227</v>
      </c>
      <c r="I11" s="599" t="s">
        <v>32</v>
      </c>
      <c r="J11" s="599" t="s">
        <v>227</v>
      </c>
      <c r="K11" s="599" t="s">
        <v>33</v>
      </c>
      <c r="L11" s="599" t="s">
        <v>227</v>
      </c>
      <c r="M11" s="599" t="s">
        <v>34</v>
      </c>
      <c r="N11" s="599" t="s">
        <v>227</v>
      </c>
      <c r="O11" s="599" t="s">
        <v>36</v>
      </c>
      <c r="P11" s="588"/>
      <c r="Q11" s="588"/>
      <c r="R11" s="588"/>
      <c r="S11" s="588"/>
    </row>
    <row r="12" spans="1:19" ht="15.75" x14ac:dyDescent="0.25">
      <c r="A12" s="612" t="s">
        <v>213</v>
      </c>
      <c r="B12" s="739" t="s">
        <v>603</v>
      </c>
      <c r="C12" s="739"/>
      <c r="D12" s="739"/>
      <c r="E12" s="739"/>
      <c r="F12" s="739"/>
      <c r="G12" s="739"/>
      <c r="H12" s="739"/>
      <c r="I12" s="739"/>
      <c r="J12" s="739"/>
      <c r="K12" s="739"/>
      <c r="L12" s="739"/>
      <c r="M12" s="739"/>
      <c r="N12" s="739"/>
      <c r="O12" s="618">
        <v>6968</v>
      </c>
      <c r="P12" s="588"/>
      <c r="Q12" s="588"/>
      <c r="R12" s="588"/>
      <c r="S12" s="588"/>
    </row>
    <row r="13" spans="1:19" ht="15.75" x14ac:dyDescent="0.25">
      <c r="A13" s="611" t="s">
        <v>37</v>
      </c>
      <c r="B13" s="625" t="s">
        <v>575</v>
      </c>
      <c r="C13" s="626">
        <v>8.1999999999999993</v>
      </c>
      <c r="D13" s="597">
        <v>718</v>
      </c>
      <c r="E13" s="627">
        <v>1.9965277777777776E-3</v>
      </c>
      <c r="F13" s="597">
        <v>438</v>
      </c>
      <c r="G13" s="597"/>
      <c r="H13" s="630"/>
      <c r="I13" s="597">
        <v>1.45</v>
      </c>
      <c r="J13" s="597">
        <v>566</v>
      </c>
      <c r="K13" s="597">
        <v>6.96</v>
      </c>
      <c r="L13" s="597">
        <v>332</v>
      </c>
      <c r="M13" s="623"/>
      <c r="N13" s="597"/>
      <c r="O13" s="616">
        <v>2054</v>
      </c>
      <c r="P13" s="588"/>
      <c r="Q13" s="588"/>
      <c r="R13" s="588"/>
      <c r="S13" s="588"/>
    </row>
    <row r="14" spans="1:19" ht="15.75" x14ac:dyDescent="0.25">
      <c r="A14" s="611" t="s">
        <v>50</v>
      </c>
      <c r="B14" s="625" t="s">
        <v>576</v>
      </c>
      <c r="C14" s="626">
        <v>8.4</v>
      </c>
      <c r="D14" s="597">
        <v>662</v>
      </c>
      <c r="E14" s="628">
        <v>1.8634259259259259E-3</v>
      </c>
      <c r="F14" s="597">
        <v>561</v>
      </c>
      <c r="G14" s="597">
        <v>4.4800000000000004</v>
      </c>
      <c r="H14" s="597">
        <v>423</v>
      </c>
      <c r="I14" s="597"/>
      <c r="J14" s="597"/>
      <c r="K14" s="597"/>
      <c r="L14" s="597"/>
      <c r="M14" s="623">
        <v>31.55</v>
      </c>
      <c r="N14" s="597">
        <v>253</v>
      </c>
      <c r="O14" s="616">
        <v>1899</v>
      </c>
      <c r="P14" s="588"/>
      <c r="Q14" s="588"/>
      <c r="R14" s="588"/>
      <c r="S14" s="588"/>
    </row>
    <row r="15" spans="1:19" ht="15.75" x14ac:dyDescent="0.25">
      <c r="A15" s="611" t="s">
        <v>40</v>
      </c>
      <c r="B15" s="625" t="s">
        <v>577</v>
      </c>
      <c r="C15" s="626">
        <v>8.3000000000000007</v>
      </c>
      <c r="D15" s="597">
        <v>690</v>
      </c>
      <c r="E15" s="628">
        <v>2.0023148148148148E-3</v>
      </c>
      <c r="F15" s="597">
        <v>433</v>
      </c>
      <c r="G15" s="597">
        <v>4.25</v>
      </c>
      <c r="H15" s="597">
        <v>367</v>
      </c>
      <c r="I15" s="597"/>
      <c r="J15" s="597"/>
      <c r="K15" s="597"/>
      <c r="L15" s="597"/>
      <c r="M15" s="623">
        <v>20.22</v>
      </c>
      <c r="N15" s="597">
        <v>123</v>
      </c>
      <c r="O15" s="616">
        <v>1613</v>
      </c>
      <c r="P15" s="588"/>
      <c r="Q15" s="588"/>
      <c r="R15" s="588"/>
      <c r="S15" s="588"/>
    </row>
    <row r="16" spans="1:19" ht="15.75" x14ac:dyDescent="0.25">
      <c r="A16" s="611" t="s">
        <v>42</v>
      </c>
      <c r="B16" s="625" t="s">
        <v>578</v>
      </c>
      <c r="C16" s="626">
        <v>9.1999999999999993</v>
      </c>
      <c r="D16" s="597">
        <v>458</v>
      </c>
      <c r="E16" s="628">
        <v>2.2314814814814814E-3</v>
      </c>
      <c r="F16" s="597">
        <v>255</v>
      </c>
      <c r="G16" s="597"/>
      <c r="H16" s="597"/>
      <c r="I16" s="597">
        <v>1.21</v>
      </c>
      <c r="J16" s="597">
        <v>321</v>
      </c>
      <c r="K16" s="597">
        <v>7.52</v>
      </c>
      <c r="L16" s="597">
        <v>368</v>
      </c>
      <c r="M16" s="623"/>
      <c r="N16" s="597"/>
      <c r="O16" s="616">
        <v>1402</v>
      </c>
      <c r="P16" s="588"/>
      <c r="Q16" s="588"/>
      <c r="R16" s="588"/>
      <c r="S16" s="588"/>
    </row>
    <row r="17" spans="1:19" ht="15.75" x14ac:dyDescent="0.25">
      <c r="A17" s="611" t="s">
        <v>44</v>
      </c>
      <c r="B17" s="625" t="s">
        <v>579</v>
      </c>
      <c r="C17" s="626">
        <v>9.8000000000000007</v>
      </c>
      <c r="D17" s="597">
        <v>328</v>
      </c>
      <c r="E17" s="628">
        <v>2.1284722222222221E-3</v>
      </c>
      <c r="F17" s="597">
        <v>330</v>
      </c>
      <c r="G17" s="597"/>
      <c r="H17" s="597"/>
      <c r="I17" s="597">
        <v>1.21</v>
      </c>
      <c r="J17" s="597">
        <v>321</v>
      </c>
      <c r="K17" s="597"/>
      <c r="L17" s="597"/>
      <c r="M17" s="623">
        <v>29.05</v>
      </c>
      <c r="N17" s="597">
        <v>224</v>
      </c>
      <c r="O17" s="616">
        <v>1203</v>
      </c>
      <c r="P17" s="544"/>
      <c r="Q17" s="544"/>
      <c r="R17" s="544"/>
      <c r="S17" s="544"/>
    </row>
    <row r="18" spans="1:19" ht="15.75" x14ac:dyDescent="0.25">
      <c r="A18" s="611" t="s">
        <v>46</v>
      </c>
      <c r="B18" s="625"/>
      <c r="C18" s="626"/>
      <c r="D18" s="597"/>
      <c r="E18" s="628"/>
      <c r="F18" s="597"/>
      <c r="G18" s="597"/>
      <c r="H18" s="597"/>
      <c r="I18" s="597"/>
      <c r="J18" s="597"/>
      <c r="K18" s="597"/>
      <c r="L18" s="597"/>
      <c r="M18" s="623"/>
      <c r="N18" s="597"/>
      <c r="O18" s="616">
        <v>0</v>
      </c>
      <c r="P18" s="544"/>
      <c r="Q18" s="544"/>
      <c r="R18" s="544"/>
      <c r="S18" s="544"/>
    </row>
    <row r="19" spans="1:19" ht="15.75" x14ac:dyDescent="0.25">
      <c r="A19" s="611" t="s">
        <v>52</v>
      </c>
      <c r="B19" s="625"/>
      <c r="C19" s="626"/>
      <c r="D19" s="597"/>
      <c r="E19" s="628"/>
      <c r="F19" s="597"/>
      <c r="G19" s="597"/>
      <c r="H19" s="597"/>
      <c r="I19" s="597"/>
      <c r="J19" s="597"/>
      <c r="K19" s="597"/>
      <c r="L19" s="597"/>
      <c r="M19" s="623"/>
      <c r="N19" s="597"/>
      <c r="O19" s="616">
        <v>0</v>
      </c>
      <c r="P19" s="544"/>
      <c r="Q19" s="544"/>
      <c r="R19" s="544"/>
      <c r="S19" s="544"/>
    </row>
    <row r="20" spans="1:19" ht="15.75" x14ac:dyDescent="0.25">
      <c r="A20" s="611" t="s">
        <v>54</v>
      </c>
      <c r="B20" s="625"/>
      <c r="C20" s="626"/>
      <c r="D20" s="597"/>
      <c r="E20" s="628"/>
      <c r="F20" s="597"/>
      <c r="G20" s="597"/>
      <c r="H20" s="597"/>
      <c r="I20" s="597"/>
      <c r="J20" s="597"/>
      <c r="K20" s="597"/>
      <c r="L20" s="597"/>
      <c r="M20" s="623"/>
      <c r="N20" s="597"/>
      <c r="O20" s="616">
        <v>0</v>
      </c>
      <c r="P20" s="544"/>
      <c r="Q20" s="544"/>
      <c r="R20" s="544"/>
      <c r="S20" s="544"/>
    </row>
    <row r="21" spans="1:19" ht="15.75" x14ac:dyDescent="0.25">
      <c r="A21" s="611"/>
      <c r="B21" s="625"/>
      <c r="C21" s="626"/>
      <c r="D21" s="623"/>
      <c r="E21" s="628"/>
      <c r="F21" s="623"/>
      <c r="G21" s="623"/>
      <c r="H21" s="623"/>
      <c r="I21" s="623"/>
      <c r="J21" s="623"/>
      <c r="K21" s="623"/>
      <c r="L21" s="623"/>
      <c r="M21" s="623"/>
      <c r="N21" s="623"/>
      <c r="O21" s="601"/>
      <c r="P21" s="544"/>
      <c r="Q21" s="544"/>
      <c r="R21" s="544"/>
      <c r="S21" s="544"/>
    </row>
    <row r="22" spans="1:19" ht="15.75" x14ac:dyDescent="0.25">
      <c r="A22" s="613" t="s">
        <v>214</v>
      </c>
      <c r="B22" s="740" t="s">
        <v>601</v>
      </c>
      <c r="C22" s="740"/>
      <c r="D22" s="740"/>
      <c r="E22" s="740"/>
      <c r="F22" s="740"/>
      <c r="G22" s="740"/>
      <c r="H22" s="740"/>
      <c r="I22" s="740"/>
      <c r="J22" s="740"/>
      <c r="K22" s="740"/>
      <c r="L22" s="740"/>
      <c r="M22" s="740"/>
      <c r="N22" s="740"/>
      <c r="O22" s="618">
        <v>6128</v>
      </c>
      <c r="P22" s="544"/>
      <c r="Q22" s="544"/>
      <c r="R22" s="544"/>
      <c r="S22" s="544"/>
    </row>
    <row r="23" spans="1:19" ht="15.75" x14ac:dyDescent="0.25">
      <c r="A23" s="611" t="s">
        <v>37</v>
      </c>
      <c r="B23" s="595" t="s">
        <v>580</v>
      </c>
      <c r="C23" s="596">
        <v>9.1</v>
      </c>
      <c r="D23" s="597">
        <v>482</v>
      </c>
      <c r="E23" s="598">
        <v>1.9016203703703706E-3</v>
      </c>
      <c r="F23" s="597">
        <v>525</v>
      </c>
      <c r="G23" s="597">
        <v>4.2699999999999996</v>
      </c>
      <c r="H23" s="597">
        <v>371</v>
      </c>
      <c r="I23" s="597"/>
      <c r="J23" s="597"/>
      <c r="K23" s="597">
        <v>7.18</v>
      </c>
      <c r="L23" s="597">
        <v>347</v>
      </c>
      <c r="M23" s="597"/>
      <c r="N23" s="597"/>
      <c r="O23" s="616">
        <v>1725</v>
      </c>
      <c r="P23" s="544"/>
      <c r="Q23" s="544"/>
      <c r="R23" s="544"/>
      <c r="S23" s="544"/>
    </row>
    <row r="24" spans="1:19" ht="15.75" x14ac:dyDescent="0.25">
      <c r="A24" s="611" t="s">
        <v>50</v>
      </c>
      <c r="B24" s="595" t="s">
        <v>581</v>
      </c>
      <c r="C24" s="596">
        <v>8.1</v>
      </c>
      <c r="D24" s="597">
        <v>747</v>
      </c>
      <c r="E24" s="598">
        <v>2.0983796296296297E-3</v>
      </c>
      <c r="F24" s="597">
        <v>353</v>
      </c>
      <c r="G24" s="597">
        <v>4.3600000000000003</v>
      </c>
      <c r="H24" s="597">
        <v>393</v>
      </c>
      <c r="I24" s="597"/>
      <c r="J24" s="597"/>
      <c r="K24" s="597">
        <v>4.42</v>
      </c>
      <c r="L24" s="597">
        <v>172</v>
      </c>
      <c r="M24" s="597"/>
      <c r="N24" s="597"/>
      <c r="O24" s="616">
        <v>1665</v>
      </c>
      <c r="P24" s="544"/>
      <c r="Q24" s="544"/>
      <c r="R24" s="544"/>
      <c r="S24" s="544"/>
    </row>
    <row r="25" spans="1:19" ht="15.75" x14ac:dyDescent="0.25">
      <c r="A25" s="611" t="s">
        <v>40</v>
      </c>
      <c r="B25" s="595" t="s">
        <v>582</v>
      </c>
      <c r="C25" s="596">
        <v>8.8000000000000007</v>
      </c>
      <c r="D25" s="597">
        <v>556</v>
      </c>
      <c r="E25" s="598">
        <v>2.0509259259259257E-3</v>
      </c>
      <c r="F25" s="597">
        <v>392</v>
      </c>
      <c r="G25" s="597"/>
      <c r="H25" s="597"/>
      <c r="I25" s="597">
        <v>1.21</v>
      </c>
      <c r="J25" s="597">
        <v>321</v>
      </c>
      <c r="K25" s="597"/>
      <c r="L25" s="597"/>
      <c r="M25" s="597">
        <v>32.29</v>
      </c>
      <c r="N25" s="597">
        <v>262</v>
      </c>
      <c r="O25" s="616">
        <v>1531</v>
      </c>
      <c r="P25" s="544"/>
      <c r="Q25" s="544"/>
      <c r="R25" s="544"/>
      <c r="S25" s="544"/>
    </row>
    <row r="26" spans="1:19" ht="15.75" x14ac:dyDescent="0.25">
      <c r="A26" s="611" t="s">
        <v>42</v>
      </c>
      <c r="B26" s="595" t="s">
        <v>583</v>
      </c>
      <c r="C26" s="596">
        <v>9.4</v>
      </c>
      <c r="D26" s="597">
        <v>413</v>
      </c>
      <c r="E26" s="598">
        <v>2.3298611111111111E-3</v>
      </c>
      <c r="F26" s="597">
        <v>193</v>
      </c>
      <c r="G26" s="597"/>
      <c r="H26" s="597"/>
      <c r="I26" s="597">
        <v>1.17</v>
      </c>
      <c r="J26" s="597">
        <v>284</v>
      </c>
      <c r="K26" s="597"/>
      <c r="L26" s="597"/>
      <c r="M26" s="597">
        <v>36.869999999999997</v>
      </c>
      <c r="N26" s="597">
        <v>317</v>
      </c>
      <c r="O26" s="616">
        <v>1207</v>
      </c>
      <c r="P26" s="544"/>
      <c r="Q26" s="544"/>
      <c r="R26" s="544"/>
      <c r="S26" s="544"/>
    </row>
    <row r="27" spans="1:19" ht="15.75" x14ac:dyDescent="0.25">
      <c r="A27" s="611" t="s">
        <v>44</v>
      </c>
      <c r="B27" s="595"/>
      <c r="C27" s="596"/>
      <c r="D27" s="597"/>
      <c r="E27" s="598"/>
      <c r="F27" s="597"/>
      <c r="G27" s="597"/>
      <c r="H27" s="597"/>
      <c r="I27" s="597"/>
      <c r="J27" s="597"/>
      <c r="K27" s="597"/>
      <c r="L27" s="597"/>
      <c r="M27" s="597"/>
      <c r="N27" s="597"/>
      <c r="O27" s="616">
        <v>0</v>
      </c>
      <c r="P27" s="544"/>
      <c r="Q27" s="544"/>
      <c r="R27" s="544"/>
      <c r="S27" s="544"/>
    </row>
    <row r="28" spans="1:19" ht="15.75" x14ac:dyDescent="0.25">
      <c r="A28" s="611" t="s">
        <v>46</v>
      </c>
      <c r="B28" s="595"/>
      <c r="C28" s="596"/>
      <c r="D28" s="597"/>
      <c r="E28" s="598"/>
      <c r="F28" s="597"/>
      <c r="G28" s="597"/>
      <c r="H28" s="597"/>
      <c r="I28" s="597"/>
      <c r="J28" s="597"/>
      <c r="K28" s="597"/>
      <c r="L28" s="597"/>
      <c r="M28" s="597"/>
      <c r="N28" s="597"/>
      <c r="O28" s="616">
        <v>0</v>
      </c>
      <c r="P28" s="544"/>
      <c r="Q28" s="544"/>
      <c r="R28" s="544"/>
      <c r="S28" s="544"/>
    </row>
    <row r="29" spans="1:19" ht="15.75" x14ac:dyDescent="0.25">
      <c r="A29" s="611" t="s">
        <v>52</v>
      </c>
      <c r="B29" s="595"/>
      <c r="C29" s="596"/>
      <c r="D29" s="597"/>
      <c r="E29" s="598"/>
      <c r="F29" s="597"/>
      <c r="G29" s="597"/>
      <c r="H29" s="597"/>
      <c r="I29" s="597"/>
      <c r="J29" s="597"/>
      <c r="K29" s="597"/>
      <c r="L29" s="597"/>
      <c r="M29" s="597"/>
      <c r="N29" s="597"/>
      <c r="O29" s="616">
        <v>0</v>
      </c>
      <c r="P29" s="544"/>
      <c r="Q29" s="544"/>
      <c r="R29" s="544"/>
      <c r="S29" s="544"/>
    </row>
    <row r="30" spans="1:19" ht="15.75" x14ac:dyDescent="0.25">
      <c r="A30" s="611" t="s">
        <v>54</v>
      </c>
      <c r="B30" s="595"/>
      <c r="C30" s="596"/>
      <c r="D30" s="597"/>
      <c r="E30" s="598"/>
      <c r="F30" s="597"/>
      <c r="G30" s="597"/>
      <c r="H30" s="597"/>
      <c r="I30" s="597"/>
      <c r="J30" s="597"/>
      <c r="K30" s="597"/>
      <c r="L30" s="597"/>
      <c r="M30" s="597"/>
      <c r="N30" s="597"/>
      <c r="O30" s="616">
        <v>0</v>
      </c>
      <c r="P30" s="544"/>
      <c r="Q30" s="544"/>
      <c r="R30" s="544"/>
      <c r="S30" s="544"/>
    </row>
    <row r="31" spans="1:19" ht="15.75" x14ac:dyDescent="0.25">
      <c r="A31" s="611"/>
      <c r="B31" s="620"/>
      <c r="C31" s="621"/>
      <c r="D31" s="597"/>
      <c r="E31" s="599"/>
      <c r="F31" s="597"/>
      <c r="G31" s="597"/>
      <c r="H31" s="597"/>
      <c r="I31" s="597"/>
      <c r="J31" s="597"/>
      <c r="K31" s="597"/>
      <c r="L31" s="597"/>
      <c r="M31" s="599"/>
      <c r="N31" s="599"/>
      <c r="O31" s="599"/>
      <c r="P31" s="544"/>
      <c r="Q31" s="544"/>
      <c r="R31" s="544"/>
      <c r="S31" s="544"/>
    </row>
    <row r="32" spans="1:19" ht="15.75" x14ac:dyDescent="0.25">
      <c r="A32" s="614" t="s">
        <v>216</v>
      </c>
      <c r="B32" s="739" t="s">
        <v>604</v>
      </c>
      <c r="C32" s="739"/>
      <c r="D32" s="739"/>
      <c r="E32" s="739"/>
      <c r="F32" s="739"/>
      <c r="G32" s="739"/>
      <c r="H32" s="739"/>
      <c r="I32" s="739"/>
      <c r="J32" s="739"/>
      <c r="K32" s="739"/>
      <c r="L32" s="739"/>
      <c r="M32" s="739"/>
      <c r="N32" s="739"/>
      <c r="O32" s="618">
        <v>6079</v>
      </c>
      <c r="P32" s="544"/>
      <c r="Q32" s="544"/>
      <c r="R32" s="544"/>
      <c r="S32" s="544"/>
    </row>
    <row r="33" spans="1:19" ht="15.75" x14ac:dyDescent="0.25">
      <c r="A33" s="611" t="s">
        <v>37</v>
      </c>
      <c r="B33" s="595" t="s">
        <v>291</v>
      </c>
      <c r="C33" s="596">
        <v>8.5</v>
      </c>
      <c r="D33" s="597">
        <v>635</v>
      </c>
      <c r="E33" s="598">
        <v>2.0844907407407405E-3</v>
      </c>
      <c r="F33" s="597">
        <v>364</v>
      </c>
      <c r="G33" s="597"/>
      <c r="H33" s="597"/>
      <c r="I33" s="597">
        <v>1.45</v>
      </c>
      <c r="J33" s="597">
        <v>566</v>
      </c>
      <c r="K33" s="597">
        <v>5.7</v>
      </c>
      <c r="L33" s="597">
        <v>252</v>
      </c>
      <c r="M33" s="597"/>
      <c r="N33" s="597"/>
      <c r="O33" s="617">
        <v>1817</v>
      </c>
      <c r="P33" s="544"/>
      <c r="Q33" s="544"/>
      <c r="R33" s="544"/>
      <c r="S33" s="544"/>
    </row>
    <row r="34" spans="1:19" ht="15.75" x14ac:dyDescent="0.25">
      <c r="A34" s="611" t="s">
        <v>50</v>
      </c>
      <c r="B34" s="595" t="s">
        <v>290</v>
      </c>
      <c r="C34" s="596">
        <v>8.9</v>
      </c>
      <c r="D34" s="597">
        <v>531</v>
      </c>
      <c r="E34" s="598">
        <v>1.991898148148148E-3</v>
      </c>
      <c r="F34" s="597">
        <v>442</v>
      </c>
      <c r="G34" s="597"/>
      <c r="H34" s="597"/>
      <c r="I34" s="597">
        <v>1.41</v>
      </c>
      <c r="J34" s="597">
        <v>523</v>
      </c>
      <c r="K34" s="597">
        <v>6.16</v>
      </c>
      <c r="L34" s="597">
        <v>281</v>
      </c>
      <c r="M34" s="597"/>
      <c r="N34" s="597"/>
      <c r="O34" s="617">
        <v>1777</v>
      </c>
      <c r="P34" s="544"/>
      <c r="Q34" s="544"/>
      <c r="R34" s="544"/>
      <c r="S34" s="544"/>
    </row>
    <row r="35" spans="1:19" ht="15.75" x14ac:dyDescent="0.25">
      <c r="A35" s="611" t="s">
        <v>40</v>
      </c>
      <c r="B35" s="595" t="s">
        <v>584</v>
      </c>
      <c r="C35" s="596">
        <v>8.8000000000000007</v>
      </c>
      <c r="D35" s="597">
        <v>556</v>
      </c>
      <c r="E35" s="598">
        <v>2.1018518518518517E-3</v>
      </c>
      <c r="F35" s="597">
        <v>350</v>
      </c>
      <c r="G35" s="597">
        <v>4.2</v>
      </c>
      <c r="H35" s="597">
        <v>355</v>
      </c>
      <c r="I35" s="597"/>
      <c r="J35" s="597"/>
      <c r="K35" s="597"/>
      <c r="L35" s="597"/>
      <c r="M35" s="597">
        <v>18.899999999999999</v>
      </c>
      <c r="N35" s="597">
        <v>108</v>
      </c>
      <c r="O35" s="617">
        <v>1369</v>
      </c>
      <c r="P35" s="544"/>
      <c r="Q35" s="544"/>
      <c r="R35" s="544"/>
      <c r="S35" s="544"/>
    </row>
    <row r="36" spans="1:19" ht="15.75" x14ac:dyDescent="0.25">
      <c r="A36" s="611" t="s">
        <v>42</v>
      </c>
      <c r="B36" s="595" t="s">
        <v>295</v>
      </c>
      <c r="C36" s="596">
        <v>9.4</v>
      </c>
      <c r="D36" s="597">
        <v>413</v>
      </c>
      <c r="E36" s="598">
        <v>2.1041666666666669E-3</v>
      </c>
      <c r="F36" s="597">
        <v>349</v>
      </c>
      <c r="G36" s="597">
        <v>3.47</v>
      </c>
      <c r="H36" s="597">
        <v>194</v>
      </c>
      <c r="I36" s="597"/>
      <c r="J36" s="597"/>
      <c r="K36" s="597"/>
      <c r="L36" s="597"/>
      <c r="M36" s="597">
        <v>23.5</v>
      </c>
      <c r="N36" s="597">
        <v>160</v>
      </c>
      <c r="O36" s="617">
        <v>1116</v>
      </c>
      <c r="P36" s="544"/>
      <c r="Q36" s="544"/>
      <c r="R36" s="544"/>
      <c r="S36" s="544"/>
    </row>
    <row r="37" spans="1:19" ht="15.75" x14ac:dyDescent="0.25">
      <c r="A37" s="611" t="s">
        <v>44</v>
      </c>
      <c r="B37" s="595" t="s">
        <v>305</v>
      </c>
      <c r="C37" s="596">
        <v>9.5</v>
      </c>
      <c r="D37" s="597">
        <v>391</v>
      </c>
      <c r="E37" s="598">
        <v>2.422453703703704E-3</v>
      </c>
      <c r="F37" s="597">
        <v>141</v>
      </c>
      <c r="G37" s="597">
        <v>3.14</v>
      </c>
      <c r="H37" s="597">
        <v>131</v>
      </c>
      <c r="I37" s="597"/>
      <c r="J37" s="597"/>
      <c r="K37" s="597">
        <v>7.19</v>
      </c>
      <c r="L37" s="597">
        <v>347</v>
      </c>
      <c r="M37" s="597"/>
      <c r="N37" s="597"/>
      <c r="O37" s="617">
        <v>1010</v>
      </c>
      <c r="P37" s="544"/>
      <c r="Q37" s="544"/>
      <c r="R37" s="544"/>
      <c r="S37" s="544"/>
    </row>
    <row r="38" spans="1:19" ht="15.75" x14ac:dyDescent="0.25">
      <c r="A38" s="611" t="s">
        <v>46</v>
      </c>
      <c r="B38" s="595"/>
      <c r="C38" s="596"/>
      <c r="D38" s="597"/>
      <c r="E38" s="598"/>
      <c r="F38" s="597"/>
      <c r="G38" s="597"/>
      <c r="H38" s="597"/>
      <c r="I38" s="597"/>
      <c r="J38" s="597"/>
      <c r="K38" s="597"/>
      <c r="L38" s="597"/>
      <c r="M38" s="597"/>
      <c r="N38" s="597"/>
      <c r="O38" s="617">
        <v>0</v>
      </c>
      <c r="P38" s="544"/>
      <c r="Q38" s="544"/>
      <c r="R38" s="544"/>
      <c r="S38" s="544"/>
    </row>
    <row r="39" spans="1:19" ht="15.75" x14ac:dyDescent="0.25">
      <c r="A39" s="611" t="s">
        <v>52</v>
      </c>
      <c r="B39" s="595"/>
      <c r="C39" s="596"/>
      <c r="D39" s="597"/>
      <c r="E39" s="598"/>
      <c r="F39" s="597"/>
      <c r="G39" s="597"/>
      <c r="H39" s="597"/>
      <c r="I39" s="597"/>
      <c r="J39" s="597"/>
      <c r="K39" s="597"/>
      <c r="L39" s="597"/>
      <c r="M39" s="597"/>
      <c r="N39" s="597"/>
      <c r="O39" s="617">
        <v>0</v>
      </c>
      <c r="P39" s="544"/>
      <c r="Q39" s="544"/>
      <c r="R39" s="544"/>
      <c r="S39" s="544"/>
    </row>
    <row r="40" spans="1:19" ht="15.75" x14ac:dyDescent="0.25">
      <c r="A40" s="611" t="s">
        <v>54</v>
      </c>
      <c r="B40" s="595"/>
      <c r="C40" s="596"/>
      <c r="D40" s="597"/>
      <c r="E40" s="598"/>
      <c r="F40" s="597"/>
      <c r="G40" s="597"/>
      <c r="H40" s="597"/>
      <c r="I40" s="597"/>
      <c r="J40" s="597"/>
      <c r="K40" s="597"/>
      <c r="L40" s="597"/>
      <c r="M40" s="597"/>
      <c r="N40" s="597"/>
      <c r="O40" s="617">
        <v>0</v>
      </c>
      <c r="P40" s="544"/>
      <c r="Q40" s="544"/>
      <c r="R40" s="544"/>
      <c r="S40" s="544"/>
    </row>
    <row r="41" spans="1:19" ht="15.75" x14ac:dyDescent="0.25">
      <c r="A41" s="622"/>
      <c r="B41" s="620"/>
      <c r="C41" s="621"/>
      <c r="D41" s="597"/>
      <c r="E41" s="599"/>
      <c r="F41" s="597"/>
      <c r="G41" s="599"/>
      <c r="H41" s="597"/>
      <c r="I41" s="599"/>
      <c r="J41" s="597"/>
      <c r="K41" s="599"/>
      <c r="L41" s="597"/>
      <c r="M41" s="599"/>
      <c r="N41" s="599"/>
      <c r="O41" s="599"/>
      <c r="P41" s="544"/>
      <c r="Q41" s="544"/>
      <c r="R41" s="544"/>
      <c r="S41" s="544"/>
    </row>
    <row r="42" spans="1:19" ht="15.75" x14ac:dyDescent="0.25">
      <c r="A42" s="619" t="s">
        <v>215</v>
      </c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  <c r="M42" s="739"/>
      <c r="N42" s="739"/>
      <c r="O42" s="618">
        <v>0</v>
      </c>
      <c r="P42" s="544"/>
      <c r="Q42" s="544"/>
      <c r="R42" s="544"/>
      <c r="S42" s="544"/>
    </row>
    <row r="43" spans="1:19" ht="15.75" x14ac:dyDescent="0.25">
      <c r="A43" s="611" t="s">
        <v>37</v>
      </c>
      <c r="B43" s="595"/>
      <c r="C43" s="631"/>
      <c r="D43" s="632"/>
      <c r="E43" s="633"/>
      <c r="F43" s="632"/>
      <c r="G43" s="597"/>
      <c r="H43" s="597"/>
      <c r="I43" s="597"/>
      <c r="J43" s="597"/>
      <c r="K43" s="597"/>
      <c r="L43" s="597"/>
      <c r="M43" s="632"/>
      <c r="N43" s="632"/>
      <c r="O43" s="615">
        <v>0</v>
      </c>
      <c r="P43" s="544"/>
      <c r="Q43" s="544"/>
      <c r="R43" s="544"/>
      <c r="S43" s="544"/>
    </row>
    <row r="44" spans="1:19" ht="15.75" x14ac:dyDescent="0.25">
      <c r="A44" s="611" t="s">
        <v>50</v>
      </c>
      <c r="B44" s="595"/>
      <c r="C44" s="596"/>
      <c r="D44" s="597"/>
      <c r="E44" s="598"/>
      <c r="F44" s="597"/>
      <c r="G44" s="597"/>
      <c r="H44" s="597"/>
      <c r="I44" s="597"/>
      <c r="J44" s="597"/>
      <c r="K44" s="597"/>
      <c r="L44" s="597"/>
      <c r="M44" s="597"/>
      <c r="N44" s="597"/>
      <c r="O44" s="615">
        <v>0</v>
      </c>
      <c r="P44" s="544"/>
      <c r="Q44" s="544"/>
      <c r="R44" s="544"/>
      <c r="S44" s="544"/>
    </row>
    <row r="45" spans="1:19" ht="15.75" x14ac:dyDescent="0.25">
      <c r="A45" s="611" t="s">
        <v>40</v>
      </c>
      <c r="B45" s="595"/>
      <c r="C45" s="596"/>
      <c r="D45" s="597"/>
      <c r="E45" s="634"/>
      <c r="F45" s="597"/>
      <c r="G45" s="597"/>
      <c r="H45" s="597"/>
      <c r="I45" s="597"/>
      <c r="J45" s="597"/>
      <c r="K45" s="597"/>
      <c r="L45" s="597"/>
      <c r="M45" s="597"/>
      <c r="N45" s="597"/>
      <c r="O45" s="615">
        <v>0</v>
      </c>
      <c r="P45" s="544"/>
      <c r="Q45" s="544"/>
      <c r="R45" s="544"/>
      <c r="S45" s="544"/>
    </row>
    <row r="46" spans="1:19" ht="15.75" x14ac:dyDescent="0.25">
      <c r="A46" s="611" t="s">
        <v>42</v>
      </c>
      <c r="B46" s="595"/>
      <c r="C46" s="596"/>
      <c r="D46" s="597"/>
      <c r="E46" s="598"/>
      <c r="F46" s="597"/>
      <c r="G46" s="597"/>
      <c r="H46" s="597"/>
      <c r="I46" s="597"/>
      <c r="J46" s="597"/>
      <c r="K46" s="597"/>
      <c r="L46" s="597"/>
      <c r="M46" s="597"/>
      <c r="N46" s="597"/>
      <c r="O46" s="615">
        <v>0</v>
      </c>
      <c r="P46" s="544"/>
      <c r="Q46" s="544"/>
      <c r="R46" s="544"/>
      <c r="S46" s="544"/>
    </row>
    <row r="47" spans="1:19" ht="15.75" x14ac:dyDescent="0.25">
      <c r="A47" s="611" t="s">
        <v>44</v>
      </c>
      <c r="B47" s="595"/>
      <c r="C47" s="596"/>
      <c r="D47" s="597"/>
      <c r="E47" s="598"/>
      <c r="F47" s="597"/>
      <c r="G47" s="597"/>
      <c r="H47" s="597"/>
      <c r="I47" s="597"/>
      <c r="J47" s="597"/>
      <c r="K47" s="597"/>
      <c r="L47" s="597"/>
      <c r="M47" s="597"/>
      <c r="N47" s="597"/>
      <c r="O47" s="615">
        <v>0</v>
      </c>
      <c r="P47" s="544"/>
      <c r="Q47" s="544"/>
      <c r="R47" s="544"/>
      <c r="S47" s="544"/>
    </row>
    <row r="48" spans="1:19" ht="15.75" x14ac:dyDescent="0.25">
      <c r="A48" s="611" t="s">
        <v>46</v>
      </c>
      <c r="B48" s="595"/>
      <c r="C48" s="596"/>
      <c r="D48" s="597"/>
      <c r="E48" s="598"/>
      <c r="F48" s="597"/>
      <c r="G48" s="597"/>
      <c r="H48" s="597"/>
      <c r="I48" s="597"/>
      <c r="J48" s="597"/>
      <c r="K48" s="597"/>
      <c r="L48" s="597"/>
      <c r="M48" s="597"/>
      <c r="N48" s="597"/>
      <c r="O48" s="615">
        <v>0</v>
      </c>
      <c r="P48" s="544"/>
      <c r="Q48" s="544"/>
      <c r="R48" s="544"/>
      <c r="S48" s="544"/>
    </row>
    <row r="49" spans="1:19" ht="15.75" x14ac:dyDescent="0.25">
      <c r="A49" s="611" t="s">
        <v>52</v>
      </c>
      <c r="B49" s="595"/>
      <c r="C49" s="596"/>
      <c r="D49" s="597"/>
      <c r="E49" s="598"/>
      <c r="F49" s="597"/>
      <c r="G49" s="597"/>
      <c r="H49" s="597"/>
      <c r="I49" s="597"/>
      <c r="J49" s="597"/>
      <c r="K49" s="597"/>
      <c r="L49" s="597"/>
      <c r="M49" s="597"/>
      <c r="N49" s="597"/>
      <c r="O49" s="615">
        <v>0</v>
      </c>
      <c r="P49" s="544"/>
      <c r="Q49" s="544"/>
      <c r="R49" s="544"/>
      <c r="S49" s="544"/>
    </row>
    <row r="50" spans="1:19" ht="15.75" x14ac:dyDescent="0.25">
      <c r="A50" s="611" t="s">
        <v>54</v>
      </c>
      <c r="B50" s="595"/>
      <c r="C50" s="596"/>
      <c r="D50" s="597"/>
      <c r="E50" s="598"/>
      <c r="F50" s="597"/>
      <c r="G50" s="597"/>
      <c r="H50" s="597"/>
      <c r="I50" s="597"/>
      <c r="J50" s="597"/>
      <c r="K50" s="597"/>
      <c r="L50" s="597"/>
      <c r="M50" s="597"/>
      <c r="N50" s="597"/>
      <c r="O50" s="615">
        <v>0</v>
      </c>
      <c r="P50" s="544"/>
      <c r="Q50" s="544"/>
      <c r="R50" s="544"/>
      <c r="S50" s="544"/>
    </row>
    <row r="51" spans="1:19" ht="15.75" x14ac:dyDescent="0.25">
      <c r="A51" s="624"/>
      <c r="B51" s="590"/>
      <c r="C51" s="593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594"/>
      <c r="P51" s="544"/>
      <c r="Q51" s="544"/>
      <c r="R51" s="544"/>
      <c r="S51" s="544"/>
    </row>
    <row r="52" spans="1:19" ht="15.75" x14ac:dyDescent="0.25">
      <c r="A52" s="602" t="s">
        <v>85</v>
      </c>
      <c r="B52" s="590"/>
      <c r="C52" s="593"/>
      <c r="D52" s="600"/>
      <c r="E52" s="629"/>
      <c r="F52" s="600"/>
      <c r="G52" s="594"/>
      <c r="H52" s="600"/>
      <c r="I52" s="594"/>
      <c r="J52" s="600"/>
      <c r="K52" s="594"/>
      <c r="L52" s="600"/>
      <c r="M52" s="594"/>
      <c r="N52" s="594"/>
      <c r="O52" s="594"/>
      <c r="P52" s="544"/>
      <c r="Q52" s="544"/>
      <c r="R52" s="544"/>
      <c r="S52" s="544"/>
    </row>
    <row r="53" spans="1:19" ht="15.75" x14ac:dyDescent="0.25">
      <c r="A53" s="602" t="s">
        <v>86</v>
      </c>
      <c r="B53" s="590"/>
      <c r="C53" s="593"/>
      <c r="D53" s="600"/>
      <c r="E53" s="594"/>
      <c r="F53" s="600"/>
      <c r="G53" s="594"/>
      <c r="H53" s="600"/>
      <c r="I53" s="594"/>
      <c r="J53" s="600"/>
      <c r="K53" s="594"/>
      <c r="L53" s="600"/>
      <c r="M53" s="594"/>
      <c r="N53" s="594"/>
      <c r="O53" s="594"/>
      <c r="P53" s="544"/>
      <c r="Q53" s="544"/>
      <c r="R53" s="544"/>
      <c r="S53" s="544"/>
    </row>
    <row r="54" spans="1:19" ht="15.75" x14ac:dyDescent="0.25">
      <c r="A54" s="602" t="s">
        <v>87</v>
      </c>
      <c r="B54" s="590"/>
      <c r="C54" s="593"/>
      <c r="D54" s="600"/>
      <c r="E54" s="594"/>
      <c r="F54" s="600"/>
      <c r="G54" s="594"/>
      <c r="H54" s="600"/>
      <c r="I54" s="594"/>
      <c r="J54" s="600"/>
      <c r="K54" s="594"/>
      <c r="L54" s="600"/>
      <c r="M54" s="594"/>
      <c r="N54" s="594"/>
      <c r="O54" s="594"/>
      <c r="P54" s="544"/>
      <c r="Q54" s="544"/>
      <c r="R54" s="544"/>
      <c r="S54" s="544"/>
    </row>
  </sheetData>
  <mergeCells count="6">
    <mergeCell ref="B42:N42"/>
    <mergeCell ref="B12:N12"/>
    <mergeCell ref="A8:O8"/>
    <mergeCell ref="L10:O10"/>
    <mergeCell ref="B22:N22"/>
    <mergeCell ref="B32:N32"/>
  </mergeCells>
  <pageMargins left="0.70866141732283472" right="0.70866141732283472" top="0.78740157480314965" bottom="0.78740157480314965" header="0.51181102362204722" footer="0.51181102362204722"/>
  <pageSetup paperSize="9" scale="5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S54"/>
  <sheetViews>
    <sheetView tabSelected="1" view="pageBreakPreview" topLeftCell="A16" zoomScale="110" zoomScaleNormal="100" zoomScaleSheetLayoutView="110" zoomScalePageLayoutView="110" workbookViewId="0">
      <selection activeCell="O32" sqref="O32"/>
    </sheetView>
  </sheetViews>
  <sheetFormatPr defaultColWidth="8.7109375" defaultRowHeight="15" x14ac:dyDescent="0.25"/>
  <cols>
    <col min="1" max="1" width="8.7109375" style="177"/>
    <col min="2" max="2" width="24.42578125" bestFit="1" customWidth="1"/>
    <col min="12" max="12" width="9.42578125" customWidth="1"/>
  </cols>
  <sheetData>
    <row r="1" spans="1:19" s="122" customFormat="1" x14ac:dyDescent="0.25">
      <c r="A1" s="650"/>
      <c r="B1" s="651"/>
      <c r="C1" s="650"/>
      <c r="D1" s="650"/>
      <c r="E1" s="650"/>
      <c r="F1" s="650"/>
      <c r="G1" s="652"/>
      <c r="H1" s="653"/>
      <c r="I1" s="650"/>
      <c r="J1" s="654"/>
      <c r="K1" s="654"/>
      <c r="L1" s="655"/>
      <c r="M1" s="652"/>
      <c r="N1" s="656"/>
      <c r="O1" s="650"/>
      <c r="P1" s="650"/>
      <c r="Q1" s="657"/>
      <c r="R1" s="655"/>
      <c r="S1" s="652"/>
    </row>
    <row r="2" spans="1:19" s="122" customFormat="1" x14ac:dyDescent="0.25">
      <c r="A2" s="650"/>
      <c r="B2" s="651"/>
      <c r="C2" s="650"/>
      <c r="D2" s="650"/>
      <c r="E2" s="650"/>
      <c r="F2" s="650"/>
      <c r="G2" s="652"/>
      <c r="H2" s="653"/>
      <c r="I2" s="650"/>
      <c r="J2" s="654"/>
      <c r="K2" s="654"/>
      <c r="L2" s="655"/>
      <c r="M2" s="652"/>
      <c r="N2" s="656"/>
      <c r="O2" s="650"/>
      <c r="P2" s="650"/>
      <c r="Q2" s="657"/>
      <c r="R2" s="655"/>
      <c r="S2" s="652"/>
    </row>
    <row r="3" spans="1:19" s="122" customFormat="1" x14ac:dyDescent="0.25">
      <c r="A3" s="650"/>
      <c r="B3" s="651"/>
      <c r="C3" s="650"/>
      <c r="D3" s="650"/>
      <c r="E3" s="650"/>
      <c r="F3" s="650"/>
      <c r="G3" s="652"/>
      <c r="H3" s="653"/>
      <c r="I3" s="650"/>
      <c r="J3" s="654"/>
      <c r="K3" s="654"/>
      <c r="L3" s="655"/>
      <c r="M3" s="652"/>
      <c r="N3" s="656"/>
      <c r="O3" s="650"/>
      <c r="P3" s="650"/>
      <c r="Q3" s="657"/>
      <c r="R3" s="655"/>
      <c r="S3" s="652"/>
    </row>
    <row r="4" spans="1:19" s="122" customFormat="1" x14ac:dyDescent="0.25">
      <c r="A4" s="650"/>
      <c r="B4" s="651"/>
      <c r="C4" s="650"/>
      <c r="D4" s="650"/>
      <c r="E4" s="650"/>
      <c r="F4" s="650"/>
      <c r="G4" s="652"/>
      <c r="H4" s="653"/>
      <c r="I4" s="650"/>
      <c r="J4" s="654"/>
      <c r="K4" s="654"/>
      <c r="L4" s="655"/>
      <c r="M4" s="652"/>
      <c r="N4" s="656"/>
      <c r="O4" s="650"/>
      <c r="P4" s="650"/>
      <c r="Q4" s="657"/>
      <c r="R4" s="655"/>
      <c r="S4" s="652"/>
    </row>
    <row r="5" spans="1:19" s="122" customFormat="1" x14ac:dyDescent="0.25">
      <c r="A5" s="650"/>
      <c r="B5" s="651"/>
      <c r="C5" s="650"/>
      <c r="D5" s="650"/>
      <c r="E5" s="650"/>
      <c r="F5" s="650"/>
      <c r="G5" s="652"/>
      <c r="H5" s="653"/>
      <c r="I5" s="650"/>
      <c r="J5" s="654"/>
      <c r="K5" s="654"/>
      <c r="L5" s="655"/>
      <c r="M5" s="652"/>
      <c r="N5" s="656"/>
      <c r="O5" s="650"/>
      <c r="P5" s="650"/>
      <c r="Q5" s="657"/>
      <c r="R5" s="655"/>
      <c r="S5" s="652"/>
    </row>
    <row r="6" spans="1:19" s="122" customFormat="1" x14ac:dyDescent="0.25">
      <c r="A6" s="650"/>
      <c r="B6" s="651"/>
      <c r="C6" s="650"/>
      <c r="D6" s="650"/>
      <c r="E6" s="650"/>
      <c r="F6" s="650"/>
      <c r="G6" s="652"/>
      <c r="H6" s="653"/>
      <c r="I6" s="650"/>
      <c r="J6" s="654"/>
      <c r="K6" s="654"/>
      <c r="L6" s="655"/>
      <c r="M6" s="652"/>
      <c r="N6" s="656"/>
      <c r="O6" s="650"/>
      <c r="P6" s="650"/>
      <c r="Q6" s="657"/>
      <c r="R6" s="655"/>
      <c r="S6" s="652"/>
    </row>
    <row r="7" spans="1:19" s="122" customFormat="1" x14ac:dyDescent="0.25">
      <c r="A7" s="650"/>
      <c r="B7" s="651"/>
      <c r="C7" s="650"/>
      <c r="D7" s="650"/>
      <c r="E7" s="650"/>
      <c r="F7" s="650"/>
      <c r="G7" s="652"/>
      <c r="H7" s="653"/>
      <c r="I7" s="650"/>
      <c r="J7" s="654"/>
      <c r="K7" s="654"/>
      <c r="L7" s="655"/>
      <c r="M7" s="652"/>
      <c r="N7" s="656"/>
      <c r="O7" s="650"/>
      <c r="P7" s="650"/>
      <c r="Q7" s="657"/>
      <c r="R7" s="655"/>
      <c r="S7" s="652"/>
    </row>
    <row r="8" spans="1:19" ht="35.25" customHeight="1" x14ac:dyDescent="0.55000000000000004">
      <c r="A8" s="682" t="s">
        <v>90</v>
      </c>
      <c r="B8" s="682"/>
      <c r="C8" s="682"/>
      <c r="D8" s="682"/>
      <c r="E8" s="682"/>
      <c r="F8" s="682"/>
      <c r="G8" s="682"/>
      <c r="H8" s="682"/>
      <c r="I8" s="682"/>
      <c r="J8" s="682"/>
      <c r="K8" s="682"/>
      <c r="L8" s="682"/>
      <c r="M8" s="682"/>
      <c r="N8" s="682"/>
      <c r="O8" s="682"/>
      <c r="P8" s="635"/>
      <c r="Q8" s="635"/>
      <c r="R8" s="635"/>
      <c r="S8" s="635"/>
    </row>
    <row r="9" spans="1:19" ht="15.75" x14ac:dyDescent="0.25">
      <c r="A9" s="641"/>
      <c r="B9" s="636"/>
      <c r="C9" s="636"/>
      <c r="D9" s="636"/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36"/>
      <c r="P9" s="635"/>
      <c r="Q9" s="635"/>
      <c r="R9" s="635"/>
      <c r="S9" s="635"/>
    </row>
    <row r="10" spans="1:19" ht="15.75" x14ac:dyDescent="0.25">
      <c r="A10" s="638"/>
      <c r="B10" s="637"/>
      <c r="C10" s="640"/>
      <c r="D10" s="639"/>
      <c r="E10" s="641"/>
      <c r="F10" s="639"/>
      <c r="G10" s="641"/>
      <c r="H10" s="639"/>
      <c r="I10" s="641"/>
      <c r="J10" s="639"/>
      <c r="K10" s="641"/>
      <c r="L10" s="735"/>
      <c r="M10" s="735"/>
      <c r="N10" s="735"/>
      <c r="O10" s="735"/>
      <c r="P10" s="635"/>
      <c r="Q10" s="635"/>
      <c r="R10" s="635"/>
      <c r="S10" s="635"/>
    </row>
    <row r="11" spans="1:19" ht="15.75" x14ac:dyDescent="0.25">
      <c r="A11" s="646" t="s">
        <v>83</v>
      </c>
      <c r="B11" s="667" t="s">
        <v>28</v>
      </c>
      <c r="C11" s="668" t="s">
        <v>30</v>
      </c>
      <c r="D11" s="646" t="s">
        <v>227</v>
      </c>
      <c r="E11" s="646" t="s">
        <v>585</v>
      </c>
      <c r="F11" s="646" t="s">
        <v>227</v>
      </c>
      <c r="G11" s="646" t="s">
        <v>31</v>
      </c>
      <c r="H11" s="646" t="s">
        <v>227</v>
      </c>
      <c r="I11" s="646" t="s">
        <v>32</v>
      </c>
      <c r="J11" s="646" t="s">
        <v>227</v>
      </c>
      <c r="K11" s="646" t="s">
        <v>33</v>
      </c>
      <c r="L11" s="646" t="s">
        <v>227</v>
      </c>
      <c r="M11" s="646" t="s">
        <v>34</v>
      </c>
      <c r="N11" s="646" t="s">
        <v>227</v>
      </c>
      <c r="O11" s="646" t="s">
        <v>36</v>
      </c>
      <c r="P11" s="635"/>
      <c r="Q11" s="635"/>
      <c r="R11" s="635"/>
      <c r="S11" s="635"/>
    </row>
    <row r="12" spans="1:19" ht="15.75" x14ac:dyDescent="0.25">
      <c r="A12" s="659" t="s">
        <v>213</v>
      </c>
      <c r="B12" s="739" t="s">
        <v>600</v>
      </c>
      <c r="C12" s="739"/>
      <c r="D12" s="739"/>
      <c r="E12" s="739"/>
      <c r="F12" s="739"/>
      <c r="G12" s="739"/>
      <c r="H12" s="739"/>
      <c r="I12" s="739"/>
      <c r="J12" s="739"/>
      <c r="K12" s="739"/>
      <c r="L12" s="739"/>
      <c r="M12" s="739"/>
      <c r="N12" s="739"/>
      <c r="O12" s="665">
        <v>8543</v>
      </c>
      <c r="P12" s="635"/>
      <c r="Q12" s="635"/>
      <c r="R12" s="635"/>
      <c r="S12" s="635"/>
    </row>
    <row r="13" spans="1:19" ht="15.75" x14ac:dyDescent="0.25">
      <c r="A13" s="658" t="s">
        <v>37</v>
      </c>
      <c r="B13" s="672" t="s">
        <v>586</v>
      </c>
      <c r="C13" s="673">
        <v>7.7</v>
      </c>
      <c r="D13" s="644">
        <v>577</v>
      </c>
      <c r="E13" s="674">
        <v>2.3692129629629627E-3</v>
      </c>
      <c r="F13" s="644">
        <v>443</v>
      </c>
      <c r="G13" s="644">
        <v>5.99</v>
      </c>
      <c r="H13" s="677">
        <v>584</v>
      </c>
      <c r="I13" s="644"/>
      <c r="J13" s="644"/>
      <c r="K13" s="644">
        <v>12.88</v>
      </c>
      <c r="L13" s="644">
        <v>660</v>
      </c>
      <c r="M13" s="670"/>
      <c r="N13" s="644"/>
      <c r="O13" s="663">
        <v>2264</v>
      </c>
      <c r="P13" s="635"/>
      <c r="Q13" s="635"/>
      <c r="R13" s="635"/>
      <c r="S13" s="635"/>
    </row>
    <row r="14" spans="1:19" ht="15.75" x14ac:dyDescent="0.25">
      <c r="A14" s="658" t="s">
        <v>50</v>
      </c>
      <c r="B14" s="672" t="s">
        <v>587</v>
      </c>
      <c r="C14" s="673">
        <v>7.6</v>
      </c>
      <c r="D14" s="644">
        <v>607</v>
      </c>
      <c r="E14" s="675">
        <v>1.923611111111111E-3</v>
      </c>
      <c r="F14" s="644">
        <v>806</v>
      </c>
      <c r="G14" s="644">
        <v>5.23</v>
      </c>
      <c r="H14" s="644">
        <v>427</v>
      </c>
      <c r="I14" s="644"/>
      <c r="J14" s="644"/>
      <c r="K14" s="644"/>
      <c r="L14" s="644"/>
      <c r="M14" s="670">
        <v>53.04</v>
      </c>
      <c r="N14" s="644">
        <v>334</v>
      </c>
      <c r="O14" s="663">
        <v>2174</v>
      </c>
      <c r="P14" s="635"/>
      <c r="Q14" s="635"/>
      <c r="R14" s="635"/>
      <c r="S14" s="635"/>
    </row>
    <row r="15" spans="1:19" ht="15.75" x14ac:dyDescent="0.25">
      <c r="A15" s="658" t="s">
        <v>40</v>
      </c>
      <c r="B15" s="672" t="s">
        <v>588</v>
      </c>
      <c r="C15" s="673">
        <v>7.6</v>
      </c>
      <c r="D15" s="644">
        <v>607</v>
      </c>
      <c r="E15" s="675">
        <v>2.3657407407407407E-3</v>
      </c>
      <c r="F15" s="644">
        <v>445</v>
      </c>
      <c r="G15" s="644"/>
      <c r="H15" s="644"/>
      <c r="I15" s="644">
        <v>1.67</v>
      </c>
      <c r="J15" s="644">
        <v>520</v>
      </c>
      <c r="K15" s="644">
        <v>11.39</v>
      </c>
      <c r="L15" s="644">
        <v>569</v>
      </c>
      <c r="M15" s="670"/>
      <c r="N15" s="644"/>
      <c r="O15" s="663">
        <v>2141</v>
      </c>
      <c r="P15" s="635"/>
      <c r="Q15" s="635"/>
      <c r="R15" s="635"/>
      <c r="S15" s="635"/>
    </row>
    <row r="16" spans="1:19" ht="15.75" x14ac:dyDescent="0.25">
      <c r="A16" s="658" t="s">
        <v>42</v>
      </c>
      <c r="B16" s="672" t="s">
        <v>589</v>
      </c>
      <c r="C16" s="673">
        <v>7.7</v>
      </c>
      <c r="D16" s="644">
        <v>577</v>
      </c>
      <c r="E16" s="675">
        <v>2.359953703703704E-3</v>
      </c>
      <c r="F16" s="644">
        <v>449</v>
      </c>
      <c r="G16" s="644"/>
      <c r="H16" s="644"/>
      <c r="I16" s="644">
        <v>1.59</v>
      </c>
      <c r="J16" s="644">
        <v>457</v>
      </c>
      <c r="K16" s="644">
        <v>9.93</v>
      </c>
      <c r="L16" s="644">
        <v>481</v>
      </c>
      <c r="M16" s="670"/>
      <c r="N16" s="644"/>
      <c r="O16" s="663">
        <v>1964</v>
      </c>
      <c r="P16" s="635"/>
      <c r="Q16" s="635"/>
      <c r="R16" s="635"/>
      <c r="S16" s="635"/>
    </row>
    <row r="17" spans="1:19" ht="15.75" x14ac:dyDescent="0.25">
      <c r="A17" s="658" t="s">
        <v>44</v>
      </c>
      <c r="B17" s="672" t="s">
        <v>590</v>
      </c>
      <c r="C17" s="673">
        <v>7.7</v>
      </c>
      <c r="D17" s="644">
        <v>577</v>
      </c>
      <c r="E17" s="675">
        <v>2.3993055555555556E-3</v>
      </c>
      <c r="F17" s="644">
        <v>422</v>
      </c>
      <c r="G17" s="644">
        <v>5.08</v>
      </c>
      <c r="H17" s="644">
        <v>398</v>
      </c>
      <c r="I17" s="644"/>
      <c r="J17" s="644"/>
      <c r="K17" s="644"/>
      <c r="L17" s="644"/>
      <c r="M17" s="670">
        <v>65.66</v>
      </c>
      <c r="N17" s="644">
        <v>443</v>
      </c>
      <c r="O17" s="663">
        <v>1840</v>
      </c>
      <c r="P17" s="588"/>
      <c r="Q17" s="588"/>
      <c r="R17" s="588"/>
      <c r="S17" s="588"/>
    </row>
    <row r="18" spans="1:19" ht="15.75" x14ac:dyDescent="0.25">
      <c r="A18" s="658" t="s">
        <v>46</v>
      </c>
      <c r="B18" s="672"/>
      <c r="C18" s="673"/>
      <c r="D18" s="644"/>
      <c r="E18" s="675"/>
      <c r="F18" s="644"/>
      <c r="G18" s="644"/>
      <c r="H18" s="644"/>
      <c r="I18" s="644"/>
      <c r="J18" s="644"/>
      <c r="K18" s="644"/>
      <c r="L18" s="644"/>
      <c r="M18" s="670"/>
      <c r="N18" s="644"/>
      <c r="O18" s="663">
        <v>0</v>
      </c>
      <c r="P18" s="588"/>
      <c r="Q18" s="588"/>
      <c r="R18" s="588"/>
      <c r="S18" s="588"/>
    </row>
    <row r="19" spans="1:19" ht="15.75" x14ac:dyDescent="0.25">
      <c r="A19" s="658" t="s">
        <v>52</v>
      </c>
      <c r="B19" s="672"/>
      <c r="C19" s="673"/>
      <c r="D19" s="644"/>
      <c r="E19" s="675"/>
      <c r="F19" s="644"/>
      <c r="G19" s="644"/>
      <c r="H19" s="644"/>
      <c r="I19" s="644"/>
      <c r="J19" s="644"/>
      <c r="K19" s="644"/>
      <c r="L19" s="644"/>
      <c r="M19" s="670"/>
      <c r="N19" s="644"/>
      <c r="O19" s="663">
        <v>0</v>
      </c>
      <c r="P19" s="588"/>
      <c r="Q19" s="588"/>
      <c r="R19" s="588"/>
      <c r="S19" s="588"/>
    </row>
    <row r="20" spans="1:19" ht="15.75" x14ac:dyDescent="0.25">
      <c r="A20" s="658" t="s">
        <v>54</v>
      </c>
      <c r="B20" s="672"/>
      <c r="C20" s="673"/>
      <c r="D20" s="644"/>
      <c r="E20" s="675"/>
      <c r="F20" s="644"/>
      <c r="G20" s="644"/>
      <c r="H20" s="644"/>
      <c r="I20" s="644"/>
      <c r="J20" s="644"/>
      <c r="K20" s="644"/>
      <c r="L20" s="644"/>
      <c r="M20" s="670"/>
      <c r="N20" s="644"/>
      <c r="O20" s="663">
        <v>0</v>
      </c>
      <c r="P20" s="588"/>
      <c r="Q20" s="588"/>
      <c r="R20" s="588"/>
      <c r="S20" s="588"/>
    </row>
    <row r="21" spans="1:19" ht="15.75" x14ac:dyDescent="0.25">
      <c r="A21" s="658"/>
      <c r="B21" s="672"/>
      <c r="C21" s="673"/>
      <c r="D21" s="670"/>
      <c r="E21" s="675"/>
      <c r="F21" s="670"/>
      <c r="G21" s="670"/>
      <c r="H21" s="670"/>
      <c r="I21" s="670"/>
      <c r="J21" s="670"/>
      <c r="K21" s="670"/>
      <c r="L21" s="670"/>
      <c r="M21" s="670"/>
      <c r="N21" s="670"/>
      <c r="O21" s="648"/>
      <c r="P21" s="588"/>
      <c r="Q21" s="588"/>
      <c r="R21" s="588"/>
      <c r="S21" s="588"/>
    </row>
    <row r="22" spans="1:19" ht="15.75" x14ac:dyDescent="0.25">
      <c r="A22" s="660" t="s">
        <v>214</v>
      </c>
      <c r="B22" s="740" t="s">
        <v>229</v>
      </c>
      <c r="C22" s="740"/>
      <c r="D22" s="740"/>
      <c r="E22" s="740"/>
      <c r="F22" s="740"/>
      <c r="G22" s="740"/>
      <c r="H22" s="740"/>
      <c r="I22" s="740"/>
      <c r="J22" s="740"/>
      <c r="K22" s="740"/>
      <c r="L22" s="740"/>
      <c r="M22" s="740"/>
      <c r="N22" s="740"/>
      <c r="O22" s="665">
        <v>7080</v>
      </c>
      <c r="P22" s="588"/>
      <c r="Q22" s="588"/>
      <c r="R22" s="588"/>
      <c r="S22" s="588"/>
    </row>
    <row r="23" spans="1:19" ht="15.75" x14ac:dyDescent="0.25">
      <c r="A23" s="658" t="s">
        <v>37</v>
      </c>
      <c r="B23" s="642" t="s">
        <v>591</v>
      </c>
      <c r="C23" s="643">
        <v>7.5</v>
      </c>
      <c r="D23" s="644">
        <v>637</v>
      </c>
      <c r="E23" s="645">
        <v>2.0682870370370369E-3</v>
      </c>
      <c r="F23" s="644">
        <v>677</v>
      </c>
      <c r="G23" s="644">
        <v>5.88</v>
      </c>
      <c r="H23" s="644">
        <v>561</v>
      </c>
      <c r="I23" s="644"/>
      <c r="J23" s="644"/>
      <c r="K23" s="644">
        <v>11.85</v>
      </c>
      <c r="L23" s="644">
        <v>597</v>
      </c>
      <c r="M23" s="644"/>
      <c r="N23" s="644"/>
      <c r="O23" s="663">
        <v>2472</v>
      </c>
      <c r="P23" s="588"/>
      <c r="Q23" s="588"/>
      <c r="R23" s="588"/>
      <c r="S23" s="588"/>
    </row>
    <row r="24" spans="1:19" ht="15.75" x14ac:dyDescent="0.25">
      <c r="A24" s="658" t="s">
        <v>50</v>
      </c>
      <c r="B24" s="635" t="s">
        <v>592</v>
      </c>
      <c r="C24" s="643">
        <v>8.3000000000000007</v>
      </c>
      <c r="D24" s="644">
        <v>413</v>
      </c>
      <c r="E24" s="645">
        <v>1.9965277777777776E-3</v>
      </c>
      <c r="F24" s="644">
        <v>740</v>
      </c>
      <c r="G24" s="644"/>
      <c r="H24" s="644"/>
      <c r="I24" s="644">
        <v>1.47</v>
      </c>
      <c r="J24" s="644">
        <v>367</v>
      </c>
      <c r="K24" s="644"/>
      <c r="L24" s="644"/>
      <c r="M24" s="644">
        <v>49.93</v>
      </c>
      <c r="N24" s="644">
        <v>307</v>
      </c>
      <c r="O24" s="663">
        <v>1827</v>
      </c>
      <c r="P24" s="588"/>
      <c r="Q24" s="588"/>
      <c r="R24" s="588"/>
      <c r="S24" s="588"/>
    </row>
    <row r="25" spans="1:19" ht="15.75" x14ac:dyDescent="0.25">
      <c r="A25" s="658" t="s">
        <v>40</v>
      </c>
      <c r="B25" s="642" t="s">
        <v>593</v>
      </c>
      <c r="C25" s="643">
        <v>8</v>
      </c>
      <c r="D25" s="644">
        <v>492</v>
      </c>
      <c r="E25" s="645">
        <v>2.678240740740741E-3</v>
      </c>
      <c r="F25" s="644">
        <v>250</v>
      </c>
      <c r="G25" s="644">
        <v>4.4400000000000004</v>
      </c>
      <c r="H25" s="644">
        <v>280</v>
      </c>
      <c r="I25" s="644"/>
      <c r="J25" s="644"/>
      <c r="K25" s="644">
        <v>8.68</v>
      </c>
      <c r="L25" s="644">
        <v>407</v>
      </c>
      <c r="M25" s="644"/>
      <c r="N25" s="644"/>
      <c r="O25" s="663">
        <v>1429</v>
      </c>
      <c r="P25" s="588"/>
      <c r="Q25" s="588"/>
      <c r="R25" s="588"/>
      <c r="S25" s="588"/>
    </row>
    <row r="26" spans="1:19" ht="15.75" x14ac:dyDescent="0.25">
      <c r="A26" s="658" t="s">
        <v>42</v>
      </c>
      <c r="B26" s="642" t="s">
        <v>594</v>
      </c>
      <c r="C26" s="643">
        <v>8.3000000000000007</v>
      </c>
      <c r="D26" s="644">
        <v>413</v>
      </c>
      <c r="E26" s="645">
        <v>2.6550925925925926E-3</v>
      </c>
      <c r="F26" s="644">
        <v>263</v>
      </c>
      <c r="G26" s="644"/>
      <c r="H26" s="644"/>
      <c r="I26" s="644">
        <v>1.51</v>
      </c>
      <c r="J26" s="644">
        <v>396</v>
      </c>
      <c r="K26" s="644"/>
      <c r="L26" s="644"/>
      <c r="M26" s="644">
        <v>46.72</v>
      </c>
      <c r="N26" s="644">
        <v>280</v>
      </c>
      <c r="O26" s="663">
        <v>1352</v>
      </c>
      <c r="P26" s="588"/>
      <c r="Q26" s="588"/>
      <c r="R26" s="588"/>
      <c r="S26" s="588"/>
    </row>
    <row r="27" spans="1:19" ht="15.75" x14ac:dyDescent="0.25">
      <c r="A27" s="658" t="s">
        <v>44</v>
      </c>
      <c r="B27" s="642"/>
      <c r="C27" s="643"/>
      <c r="D27" s="644"/>
      <c r="E27" s="645"/>
      <c r="F27" s="644"/>
      <c r="G27" s="644"/>
      <c r="H27" s="644"/>
      <c r="I27" s="644"/>
      <c r="J27" s="644"/>
      <c r="K27" s="644"/>
      <c r="L27" s="644"/>
      <c r="M27" s="644"/>
      <c r="N27" s="644"/>
      <c r="O27" s="663">
        <v>0</v>
      </c>
      <c r="P27" s="588"/>
      <c r="Q27" s="588"/>
      <c r="R27" s="588"/>
      <c r="S27" s="588"/>
    </row>
    <row r="28" spans="1:19" ht="15.75" x14ac:dyDescent="0.25">
      <c r="A28" s="658" t="s">
        <v>46</v>
      </c>
      <c r="B28" s="642"/>
      <c r="C28" s="643"/>
      <c r="D28" s="644"/>
      <c r="E28" s="645"/>
      <c r="F28" s="644"/>
      <c r="G28" s="644"/>
      <c r="H28" s="644"/>
      <c r="I28" s="644"/>
      <c r="J28" s="644"/>
      <c r="K28" s="644"/>
      <c r="L28" s="644"/>
      <c r="M28" s="644"/>
      <c r="N28" s="644"/>
      <c r="O28" s="663">
        <v>0</v>
      </c>
      <c r="P28" s="588"/>
      <c r="Q28" s="588"/>
      <c r="R28" s="588"/>
      <c r="S28" s="588"/>
    </row>
    <row r="29" spans="1:19" ht="15.75" x14ac:dyDescent="0.25">
      <c r="A29" s="658" t="s">
        <v>52</v>
      </c>
      <c r="B29" s="642"/>
      <c r="C29" s="643"/>
      <c r="D29" s="644"/>
      <c r="E29" s="645"/>
      <c r="F29" s="644"/>
      <c r="G29" s="644"/>
      <c r="H29" s="644"/>
      <c r="I29" s="644"/>
      <c r="J29" s="644"/>
      <c r="K29" s="644"/>
      <c r="L29" s="644"/>
      <c r="M29" s="644"/>
      <c r="N29" s="644"/>
      <c r="O29" s="663">
        <v>0</v>
      </c>
      <c r="P29" s="588"/>
      <c r="Q29" s="588"/>
      <c r="R29" s="588"/>
      <c r="S29" s="588"/>
    </row>
    <row r="30" spans="1:19" ht="15.75" x14ac:dyDescent="0.25">
      <c r="A30" s="658" t="s">
        <v>54</v>
      </c>
      <c r="B30" s="642"/>
      <c r="C30" s="643"/>
      <c r="D30" s="644"/>
      <c r="E30" s="645"/>
      <c r="F30" s="644"/>
      <c r="G30" s="644"/>
      <c r="H30" s="644"/>
      <c r="I30" s="644"/>
      <c r="J30" s="644"/>
      <c r="K30" s="644"/>
      <c r="L30" s="644"/>
      <c r="M30" s="644"/>
      <c r="N30" s="644"/>
      <c r="O30" s="663">
        <v>0</v>
      </c>
      <c r="P30" s="588"/>
      <c r="Q30" s="588"/>
      <c r="R30" s="588"/>
      <c r="S30" s="588"/>
    </row>
    <row r="31" spans="1:19" ht="15.75" x14ac:dyDescent="0.25">
      <c r="A31" s="658"/>
      <c r="B31" s="667"/>
      <c r="C31" s="668"/>
      <c r="D31" s="644"/>
      <c r="E31" s="646"/>
      <c r="F31" s="644"/>
      <c r="G31" s="644"/>
      <c r="H31" s="644"/>
      <c r="I31" s="644"/>
      <c r="J31" s="644"/>
      <c r="K31" s="644"/>
      <c r="L31" s="644"/>
      <c r="M31" s="646"/>
      <c r="N31" s="646"/>
      <c r="O31" s="646"/>
      <c r="P31" s="588"/>
      <c r="Q31" s="588"/>
      <c r="R31" s="588"/>
      <c r="S31" s="588"/>
    </row>
    <row r="32" spans="1:19" ht="15.75" x14ac:dyDescent="0.25">
      <c r="A32" s="661" t="s">
        <v>216</v>
      </c>
      <c r="B32" s="739" t="s">
        <v>605</v>
      </c>
      <c r="C32" s="739"/>
      <c r="D32" s="739"/>
      <c r="E32" s="739"/>
      <c r="F32" s="739"/>
      <c r="G32" s="739"/>
      <c r="H32" s="739"/>
      <c r="I32" s="739"/>
      <c r="J32" s="739"/>
      <c r="K32" s="739"/>
      <c r="L32" s="739"/>
      <c r="M32" s="739"/>
      <c r="N32" s="739"/>
      <c r="O32" s="665">
        <v>7025</v>
      </c>
      <c r="P32" s="588"/>
      <c r="Q32" s="588"/>
      <c r="R32" s="588"/>
      <c r="S32" s="588"/>
    </row>
    <row r="33" spans="1:19" ht="15.75" x14ac:dyDescent="0.25">
      <c r="A33" s="658" t="s">
        <v>37</v>
      </c>
      <c r="B33" s="642" t="s">
        <v>595</v>
      </c>
      <c r="C33" s="643">
        <v>7.2</v>
      </c>
      <c r="D33" s="644">
        <v>732</v>
      </c>
      <c r="E33" s="645">
        <v>2.460648148148148E-3</v>
      </c>
      <c r="F33" s="644">
        <v>381</v>
      </c>
      <c r="G33" s="644">
        <v>1.55</v>
      </c>
      <c r="H33" s="644">
        <v>426</v>
      </c>
      <c r="I33" s="644"/>
      <c r="J33" s="644"/>
      <c r="K33" s="644">
        <v>11.34</v>
      </c>
      <c r="L33" s="644">
        <v>566</v>
      </c>
      <c r="M33" s="644"/>
      <c r="N33" s="644"/>
      <c r="O33" s="664">
        <v>2105</v>
      </c>
      <c r="P33" s="588"/>
      <c r="Q33" s="588"/>
      <c r="R33" s="588"/>
      <c r="S33" s="588"/>
    </row>
    <row r="34" spans="1:19" ht="15.75" x14ac:dyDescent="0.25">
      <c r="A34" s="658" t="s">
        <v>50</v>
      </c>
      <c r="B34" s="642" t="s">
        <v>596</v>
      </c>
      <c r="C34" s="643">
        <v>7.5</v>
      </c>
      <c r="D34" s="644">
        <v>637</v>
      </c>
      <c r="E34" s="645">
        <v>2.3564814814814815E-3</v>
      </c>
      <c r="F34" s="644">
        <v>452</v>
      </c>
      <c r="G34" s="644">
        <v>1.55</v>
      </c>
      <c r="H34" s="644">
        <v>426</v>
      </c>
      <c r="I34" s="644"/>
      <c r="J34" s="644"/>
      <c r="K34" s="644"/>
      <c r="L34" s="644"/>
      <c r="M34" s="644">
        <v>58.52</v>
      </c>
      <c r="N34" s="644">
        <v>381</v>
      </c>
      <c r="O34" s="664">
        <v>1896</v>
      </c>
      <c r="P34" s="588"/>
      <c r="Q34" s="588"/>
      <c r="R34" s="588"/>
      <c r="S34" s="588"/>
    </row>
    <row r="35" spans="1:19" ht="15.75" x14ac:dyDescent="0.25">
      <c r="A35" s="658" t="s">
        <v>40</v>
      </c>
      <c r="B35" s="642" t="s">
        <v>597</v>
      </c>
      <c r="C35" s="643">
        <v>7.6</v>
      </c>
      <c r="D35" s="644">
        <v>607</v>
      </c>
      <c r="E35" s="645">
        <v>2.678240740740741E-3</v>
      </c>
      <c r="F35" s="644">
        <v>250</v>
      </c>
      <c r="G35" s="644"/>
      <c r="H35" s="644"/>
      <c r="I35" s="644">
        <v>5.07</v>
      </c>
      <c r="J35" s="644">
        <v>396</v>
      </c>
      <c r="K35" s="644">
        <v>9.94</v>
      </c>
      <c r="L35" s="644">
        <v>482</v>
      </c>
      <c r="M35" s="644"/>
      <c r="N35" s="644"/>
      <c r="O35" s="664">
        <v>1735</v>
      </c>
      <c r="P35" s="588"/>
      <c r="Q35" s="588"/>
      <c r="R35" s="588"/>
      <c r="S35" s="588"/>
    </row>
    <row r="36" spans="1:19" ht="15.75" x14ac:dyDescent="0.25">
      <c r="A36" s="658" t="s">
        <v>42</v>
      </c>
      <c r="B36" s="642" t="s">
        <v>598</v>
      </c>
      <c r="C36" s="643">
        <v>8.3000000000000007</v>
      </c>
      <c r="D36" s="644">
        <v>413</v>
      </c>
      <c r="E36" s="645">
        <v>2.6550925925925926E-3</v>
      </c>
      <c r="F36" s="644">
        <v>263</v>
      </c>
      <c r="G36" s="644">
        <v>1.51</v>
      </c>
      <c r="H36" s="644">
        <v>396</v>
      </c>
      <c r="I36" s="644"/>
      <c r="J36" s="644"/>
      <c r="K36" s="644"/>
      <c r="L36" s="644"/>
      <c r="M36" s="644">
        <v>46.72</v>
      </c>
      <c r="N36" s="644">
        <v>280</v>
      </c>
      <c r="O36" s="664">
        <v>1352</v>
      </c>
      <c r="P36" s="588"/>
      <c r="Q36" s="588"/>
      <c r="R36" s="588"/>
      <c r="S36" s="588"/>
    </row>
    <row r="37" spans="1:19" ht="15.75" x14ac:dyDescent="0.25">
      <c r="A37" s="658" t="s">
        <v>44</v>
      </c>
      <c r="B37" s="642" t="s">
        <v>599</v>
      </c>
      <c r="C37" s="643">
        <v>8.1</v>
      </c>
      <c r="D37" s="644">
        <v>465</v>
      </c>
      <c r="E37" s="645">
        <v>2.417824074074074E-3</v>
      </c>
      <c r="F37" s="644">
        <v>409</v>
      </c>
      <c r="G37" s="644"/>
      <c r="H37" s="644"/>
      <c r="I37" s="644">
        <v>4.3600000000000003</v>
      </c>
      <c r="J37" s="644">
        <v>266</v>
      </c>
      <c r="K37" s="644"/>
      <c r="L37" s="644"/>
      <c r="M37" s="644">
        <v>30.67</v>
      </c>
      <c r="N37" s="644">
        <v>149</v>
      </c>
      <c r="O37" s="664">
        <v>1289</v>
      </c>
      <c r="P37" s="588"/>
      <c r="Q37" s="588"/>
      <c r="R37" s="588"/>
      <c r="S37" s="588"/>
    </row>
    <row r="38" spans="1:19" ht="15.75" x14ac:dyDescent="0.25">
      <c r="A38" s="658" t="s">
        <v>46</v>
      </c>
      <c r="B38" s="642"/>
      <c r="C38" s="643"/>
      <c r="D38" s="644"/>
      <c r="E38" s="645"/>
      <c r="F38" s="644"/>
      <c r="G38" s="644"/>
      <c r="H38" s="644"/>
      <c r="I38" s="644"/>
      <c r="J38" s="644"/>
      <c r="K38" s="644"/>
      <c r="L38" s="644"/>
      <c r="M38" s="644"/>
      <c r="N38" s="644"/>
      <c r="O38" s="664">
        <v>0</v>
      </c>
      <c r="P38" s="588"/>
      <c r="Q38" s="588"/>
      <c r="R38" s="588"/>
      <c r="S38" s="588"/>
    </row>
    <row r="39" spans="1:19" ht="15.75" x14ac:dyDescent="0.25">
      <c r="A39" s="658" t="s">
        <v>52</v>
      </c>
      <c r="B39" s="642"/>
      <c r="C39" s="643"/>
      <c r="D39" s="644"/>
      <c r="E39" s="645"/>
      <c r="F39" s="644"/>
      <c r="G39" s="644"/>
      <c r="H39" s="644"/>
      <c r="I39" s="644"/>
      <c r="J39" s="644"/>
      <c r="K39" s="644"/>
      <c r="L39" s="644"/>
      <c r="M39" s="644"/>
      <c r="N39" s="644"/>
      <c r="O39" s="664">
        <v>0</v>
      </c>
      <c r="P39" s="588"/>
      <c r="Q39" s="588"/>
      <c r="R39" s="588"/>
      <c r="S39" s="588"/>
    </row>
    <row r="40" spans="1:19" ht="15.75" x14ac:dyDescent="0.25">
      <c r="A40" s="658" t="s">
        <v>54</v>
      </c>
      <c r="B40" s="642"/>
      <c r="C40" s="643"/>
      <c r="D40" s="644"/>
      <c r="E40" s="645"/>
      <c r="F40" s="644"/>
      <c r="G40" s="644"/>
      <c r="H40" s="644"/>
      <c r="I40" s="644"/>
      <c r="J40" s="644"/>
      <c r="K40" s="644"/>
      <c r="L40" s="644"/>
      <c r="M40" s="644"/>
      <c r="N40" s="644"/>
      <c r="O40" s="664">
        <v>0</v>
      </c>
      <c r="P40" s="588"/>
      <c r="Q40" s="588"/>
      <c r="R40" s="588"/>
      <c r="S40" s="588"/>
    </row>
    <row r="41" spans="1:19" ht="15.75" x14ac:dyDescent="0.25">
      <c r="A41" s="669"/>
      <c r="B41" s="667"/>
      <c r="C41" s="668"/>
      <c r="D41" s="644"/>
      <c r="E41" s="646"/>
      <c r="F41" s="644"/>
      <c r="G41" s="646"/>
      <c r="H41" s="644"/>
      <c r="I41" s="646"/>
      <c r="J41" s="644"/>
      <c r="K41" s="646"/>
      <c r="L41" s="644"/>
      <c r="M41" s="646"/>
      <c r="N41" s="646"/>
      <c r="O41" s="646"/>
      <c r="P41" s="588"/>
      <c r="Q41" s="588"/>
      <c r="R41" s="588"/>
      <c r="S41" s="588"/>
    </row>
    <row r="42" spans="1:19" ht="15.75" x14ac:dyDescent="0.25">
      <c r="A42" s="666" t="s">
        <v>215</v>
      </c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  <c r="M42" s="739"/>
      <c r="N42" s="739"/>
      <c r="O42" s="665">
        <v>0</v>
      </c>
      <c r="P42" s="588"/>
      <c r="Q42" s="588"/>
      <c r="R42" s="588"/>
      <c r="S42" s="588"/>
    </row>
    <row r="43" spans="1:19" ht="15.75" x14ac:dyDescent="0.25">
      <c r="A43" s="658" t="s">
        <v>37</v>
      </c>
      <c r="B43" s="642"/>
      <c r="C43" s="678"/>
      <c r="D43" s="679"/>
      <c r="E43" s="680"/>
      <c r="F43" s="679"/>
      <c r="G43" s="644"/>
      <c r="H43" s="644"/>
      <c r="I43" s="644"/>
      <c r="J43" s="644"/>
      <c r="K43" s="644"/>
      <c r="L43" s="644"/>
      <c r="M43" s="679"/>
      <c r="N43" s="679"/>
      <c r="O43" s="662">
        <v>0</v>
      </c>
      <c r="P43" s="588"/>
      <c r="Q43" s="588"/>
      <c r="R43" s="588"/>
      <c r="S43" s="588"/>
    </row>
    <row r="44" spans="1:19" ht="15.75" x14ac:dyDescent="0.25">
      <c r="A44" s="658" t="s">
        <v>50</v>
      </c>
      <c r="B44" s="642"/>
      <c r="C44" s="643"/>
      <c r="D44" s="644"/>
      <c r="E44" s="645"/>
      <c r="F44" s="644"/>
      <c r="G44" s="644"/>
      <c r="H44" s="644"/>
      <c r="I44" s="644"/>
      <c r="J44" s="644"/>
      <c r="K44" s="644"/>
      <c r="L44" s="644"/>
      <c r="M44" s="644"/>
      <c r="N44" s="644"/>
      <c r="O44" s="662">
        <v>0</v>
      </c>
      <c r="P44" s="588"/>
      <c r="Q44" s="588"/>
      <c r="R44" s="588"/>
      <c r="S44" s="588"/>
    </row>
    <row r="45" spans="1:19" ht="15.75" x14ac:dyDescent="0.25">
      <c r="A45" s="658" t="s">
        <v>40</v>
      </c>
      <c r="B45" s="642"/>
      <c r="C45" s="643"/>
      <c r="D45" s="644"/>
      <c r="E45" s="681"/>
      <c r="F45" s="644"/>
      <c r="G45" s="644"/>
      <c r="H45" s="644"/>
      <c r="I45" s="644"/>
      <c r="J45" s="644"/>
      <c r="K45" s="644"/>
      <c r="L45" s="644"/>
      <c r="M45" s="644"/>
      <c r="N45" s="644"/>
      <c r="O45" s="662">
        <v>0</v>
      </c>
      <c r="P45" s="588"/>
      <c r="Q45" s="588"/>
      <c r="R45" s="588"/>
      <c r="S45" s="588"/>
    </row>
    <row r="46" spans="1:19" ht="15.75" x14ac:dyDescent="0.25">
      <c r="A46" s="658" t="s">
        <v>42</v>
      </c>
      <c r="B46" s="642"/>
      <c r="C46" s="643"/>
      <c r="D46" s="644"/>
      <c r="E46" s="645"/>
      <c r="F46" s="644"/>
      <c r="G46" s="644"/>
      <c r="H46" s="644"/>
      <c r="I46" s="644"/>
      <c r="J46" s="644"/>
      <c r="K46" s="644"/>
      <c r="L46" s="644"/>
      <c r="M46" s="644"/>
      <c r="N46" s="644"/>
      <c r="O46" s="662">
        <v>0</v>
      </c>
      <c r="P46" s="588"/>
      <c r="Q46" s="588"/>
      <c r="R46" s="588"/>
      <c r="S46" s="588"/>
    </row>
    <row r="47" spans="1:19" ht="15.75" x14ac:dyDescent="0.25">
      <c r="A47" s="658" t="s">
        <v>44</v>
      </c>
      <c r="B47" s="642"/>
      <c r="C47" s="643"/>
      <c r="D47" s="644"/>
      <c r="E47" s="645"/>
      <c r="F47" s="644"/>
      <c r="G47" s="644"/>
      <c r="H47" s="644"/>
      <c r="I47" s="644"/>
      <c r="J47" s="644"/>
      <c r="K47" s="644"/>
      <c r="L47" s="644"/>
      <c r="M47" s="644"/>
      <c r="N47" s="644"/>
      <c r="O47" s="662">
        <v>0</v>
      </c>
      <c r="P47" s="588"/>
      <c r="Q47" s="588"/>
      <c r="R47" s="588"/>
      <c r="S47" s="588"/>
    </row>
    <row r="48" spans="1:19" ht="15.75" x14ac:dyDescent="0.25">
      <c r="A48" s="658" t="s">
        <v>46</v>
      </c>
      <c r="B48" s="642"/>
      <c r="C48" s="643"/>
      <c r="D48" s="644"/>
      <c r="E48" s="645"/>
      <c r="F48" s="644"/>
      <c r="G48" s="644"/>
      <c r="H48" s="644"/>
      <c r="I48" s="644"/>
      <c r="J48" s="644"/>
      <c r="K48" s="644"/>
      <c r="L48" s="644"/>
      <c r="M48" s="644"/>
      <c r="N48" s="644"/>
      <c r="O48" s="662">
        <v>0</v>
      </c>
      <c r="P48" s="588"/>
      <c r="Q48" s="588"/>
      <c r="R48" s="588"/>
      <c r="S48" s="588"/>
    </row>
    <row r="49" spans="1:19" ht="15.75" x14ac:dyDescent="0.25">
      <c r="A49" s="658" t="s">
        <v>52</v>
      </c>
      <c r="B49" s="642"/>
      <c r="C49" s="643"/>
      <c r="D49" s="644"/>
      <c r="E49" s="645"/>
      <c r="F49" s="644"/>
      <c r="G49" s="644"/>
      <c r="H49" s="644"/>
      <c r="I49" s="644"/>
      <c r="J49" s="644"/>
      <c r="K49" s="644"/>
      <c r="L49" s="644"/>
      <c r="M49" s="644"/>
      <c r="N49" s="644"/>
      <c r="O49" s="662">
        <v>0</v>
      </c>
      <c r="P49" s="588"/>
      <c r="Q49" s="588"/>
      <c r="R49" s="588"/>
      <c r="S49" s="588"/>
    </row>
    <row r="50" spans="1:19" ht="15.75" x14ac:dyDescent="0.25">
      <c r="A50" s="658" t="s">
        <v>54</v>
      </c>
      <c r="B50" s="642"/>
      <c r="C50" s="643"/>
      <c r="D50" s="644"/>
      <c r="E50" s="645"/>
      <c r="F50" s="644"/>
      <c r="G50" s="644"/>
      <c r="H50" s="644"/>
      <c r="I50" s="644"/>
      <c r="J50" s="644"/>
      <c r="K50" s="644"/>
      <c r="L50" s="644"/>
      <c r="M50" s="644"/>
      <c r="N50" s="644"/>
      <c r="O50" s="662">
        <v>0</v>
      </c>
      <c r="P50" s="588"/>
      <c r="Q50" s="588"/>
      <c r="R50" s="588"/>
      <c r="S50" s="588"/>
    </row>
    <row r="51" spans="1:19" ht="15.75" x14ac:dyDescent="0.25">
      <c r="A51" s="671"/>
      <c r="B51" s="637"/>
      <c r="C51" s="640"/>
      <c r="D51" s="641"/>
      <c r="E51" s="641"/>
      <c r="F51" s="641"/>
      <c r="G51" s="641"/>
      <c r="H51" s="641"/>
      <c r="I51" s="641"/>
      <c r="J51" s="641"/>
      <c r="K51" s="641"/>
      <c r="L51" s="641"/>
      <c r="M51" s="641"/>
      <c r="N51" s="641"/>
      <c r="O51" s="641"/>
      <c r="P51" s="588"/>
      <c r="Q51" s="588"/>
      <c r="R51" s="588"/>
      <c r="S51" s="588"/>
    </row>
    <row r="52" spans="1:19" ht="15.75" x14ac:dyDescent="0.25">
      <c r="A52" s="649" t="s">
        <v>85</v>
      </c>
      <c r="B52" s="637"/>
      <c r="C52" s="640"/>
      <c r="D52" s="647"/>
      <c r="E52" s="676"/>
      <c r="F52" s="647"/>
      <c r="G52" s="641"/>
      <c r="H52" s="647"/>
      <c r="I52" s="641"/>
      <c r="J52" s="647"/>
      <c r="K52" s="641"/>
      <c r="L52" s="647"/>
      <c r="M52" s="641"/>
      <c r="N52" s="641"/>
      <c r="O52" s="641"/>
      <c r="P52" s="588"/>
      <c r="Q52" s="588"/>
      <c r="R52" s="588"/>
      <c r="S52" s="588"/>
    </row>
    <row r="53" spans="1:19" ht="15.75" x14ac:dyDescent="0.25">
      <c r="A53" s="649" t="s">
        <v>86</v>
      </c>
      <c r="B53" s="637"/>
      <c r="C53" s="640"/>
      <c r="D53" s="647"/>
      <c r="E53" s="641"/>
      <c r="F53" s="647"/>
      <c r="G53" s="641"/>
      <c r="H53" s="647"/>
      <c r="I53" s="641"/>
      <c r="J53" s="647"/>
      <c r="K53" s="641"/>
      <c r="L53" s="647"/>
      <c r="M53" s="641"/>
      <c r="N53" s="641"/>
      <c r="O53" s="641"/>
      <c r="P53" s="588"/>
      <c r="Q53" s="588"/>
      <c r="R53" s="588"/>
      <c r="S53" s="588"/>
    </row>
    <row r="54" spans="1:19" ht="15.75" x14ac:dyDescent="0.25">
      <c r="A54" s="649" t="s">
        <v>87</v>
      </c>
      <c r="B54" s="637"/>
      <c r="C54" s="640"/>
      <c r="D54" s="647"/>
      <c r="E54" s="641"/>
      <c r="F54" s="647"/>
      <c r="G54" s="641"/>
      <c r="H54" s="647"/>
      <c r="I54" s="641"/>
      <c r="J54" s="647"/>
      <c r="K54" s="641"/>
      <c r="L54" s="647"/>
      <c r="M54" s="641"/>
      <c r="N54" s="641"/>
      <c r="O54" s="641"/>
      <c r="P54" s="588"/>
      <c r="Q54" s="588"/>
      <c r="R54" s="588"/>
      <c r="S54" s="588"/>
    </row>
  </sheetData>
  <mergeCells count="6">
    <mergeCell ref="B42:N42"/>
    <mergeCell ref="A8:O8"/>
    <mergeCell ref="L10:O10"/>
    <mergeCell ref="B12:N12"/>
    <mergeCell ref="B22:N22"/>
    <mergeCell ref="B32:N32"/>
  </mergeCells>
  <pageMargins left="0.70866141732283472" right="0.70866141732283472" top="0.78740157480314965" bottom="0.78740157480314965" header="0.51181102362204722" footer="0.51181102362204722"/>
  <pageSetup paperSize="9" scale="5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IJ48"/>
  <sheetViews>
    <sheetView view="pageBreakPreview" zoomScale="110" zoomScaleNormal="100" zoomScalePageLayoutView="110" workbookViewId="0">
      <selection activeCell="B29" sqref="B29:V29"/>
    </sheetView>
  </sheetViews>
  <sheetFormatPr defaultColWidth="1.7109375" defaultRowHeight="20.25" x14ac:dyDescent="0.3"/>
  <cols>
    <col min="1" max="1" width="4.7109375" style="409" customWidth="1"/>
    <col min="2" max="2" width="42.140625" style="409" customWidth="1"/>
    <col min="3" max="3" width="9.7109375" style="409" hidden="1" customWidth="1"/>
    <col min="4" max="4" width="5.7109375" style="410" customWidth="1"/>
    <col min="5" max="5" width="1.7109375" style="409"/>
    <col min="6" max="6" width="5.7109375" style="411" customWidth="1"/>
    <col min="7" max="7" width="5.7109375" style="410" customWidth="1"/>
    <col min="8" max="8" width="1.7109375" style="409"/>
    <col min="9" max="9" width="5.7109375" style="411" customWidth="1"/>
    <col min="10" max="10" width="5.7109375" style="412" customWidth="1"/>
    <col min="11" max="11" width="1.7109375" style="409"/>
    <col min="12" max="12" width="5.7109375" style="411" customWidth="1"/>
    <col min="13" max="13" width="5.7109375" style="412" customWidth="1"/>
    <col min="14" max="14" width="1.7109375" style="409"/>
    <col min="15" max="15" width="5.7109375" style="411" customWidth="1"/>
    <col min="16" max="16" width="8.7109375" style="412" customWidth="1"/>
    <col min="17" max="17" width="8.7109375" style="410" customWidth="1"/>
    <col min="18" max="18" width="8.85546875" style="412" customWidth="1"/>
    <col min="19" max="19" width="8.85546875" style="410" customWidth="1"/>
    <col min="20" max="20" width="5.28515625" style="409" customWidth="1"/>
    <col min="21" max="21" width="13.7109375" style="409" customWidth="1"/>
    <col min="22" max="22" width="10" style="409" customWidth="1"/>
    <col min="23" max="23" width="7" style="409" customWidth="1"/>
    <col min="24" max="241" width="9.140625" style="413" customWidth="1"/>
    <col min="242" max="242" width="2.7109375" style="413" customWidth="1"/>
    <col min="243" max="243" width="17.5703125" style="413" customWidth="1"/>
    <col min="244" max="244" width="11.5703125" style="413" hidden="1" customWidth="1"/>
    <col min="245" max="16384" width="1.7109375" style="413"/>
  </cols>
  <sheetData>
    <row r="1" spans="1:244" s="452" customFormat="1" ht="15" x14ac:dyDescent="0.25">
      <c r="B1" s="453"/>
      <c r="G1" s="454"/>
      <c r="H1" s="455"/>
      <c r="J1" s="456"/>
      <c r="K1" s="456"/>
      <c r="L1" s="457"/>
      <c r="M1" s="454"/>
      <c r="N1" s="458"/>
      <c r="Q1" s="459"/>
      <c r="R1" s="457"/>
      <c r="S1" s="454"/>
    </row>
    <row r="2" spans="1:244" s="452" customFormat="1" ht="15" x14ac:dyDescent="0.25">
      <c r="B2" s="453"/>
      <c r="G2" s="454"/>
      <c r="H2" s="455"/>
      <c r="J2" s="456"/>
      <c r="K2" s="456"/>
      <c r="L2" s="457"/>
      <c r="M2" s="454"/>
      <c r="N2" s="458"/>
      <c r="Q2" s="459"/>
      <c r="R2" s="457"/>
      <c r="S2" s="454"/>
    </row>
    <row r="3" spans="1:244" s="452" customFormat="1" ht="15" x14ac:dyDescent="0.25">
      <c r="B3" s="453"/>
      <c r="G3" s="454"/>
      <c r="H3" s="455"/>
      <c r="J3" s="456"/>
      <c r="K3" s="456"/>
      <c r="L3" s="457"/>
      <c r="M3" s="454"/>
      <c r="N3" s="458"/>
      <c r="Q3" s="459"/>
      <c r="R3" s="457"/>
      <c r="S3" s="454"/>
    </row>
    <row r="4" spans="1:244" s="452" customFormat="1" ht="15" x14ac:dyDescent="0.25">
      <c r="B4" s="453"/>
      <c r="G4" s="454"/>
      <c r="H4" s="455"/>
      <c r="J4" s="456"/>
      <c r="K4" s="456"/>
      <c r="L4" s="457"/>
      <c r="M4" s="454"/>
      <c r="N4" s="458"/>
      <c r="Q4" s="459"/>
      <c r="R4" s="457"/>
      <c r="S4" s="454"/>
    </row>
    <row r="5" spans="1:244" s="452" customFormat="1" ht="15" x14ac:dyDescent="0.25">
      <c r="B5" s="453"/>
      <c r="G5" s="454"/>
      <c r="H5" s="455"/>
      <c r="J5" s="456"/>
      <c r="K5" s="456"/>
      <c r="L5" s="457"/>
      <c r="M5" s="454"/>
      <c r="N5" s="458"/>
      <c r="Q5" s="459"/>
      <c r="R5" s="457"/>
      <c r="S5" s="454"/>
    </row>
    <row r="6" spans="1:244" s="452" customFormat="1" ht="15" x14ac:dyDescent="0.25">
      <c r="B6" s="453"/>
      <c r="G6" s="454"/>
      <c r="H6" s="455"/>
      <c r="J6" s="456"/>
      <c r="K6" s="456"/>
      <c r="L6" s="457"/>
      <c r="M6" s="454"/>
      <c r="N6" s="458"/>
      <c r="Q6" s="459"/>
      <c r="R6" s="457"/>
      <c r="S6" s="454"/>
    </row>
    <row r="7" spans="1:244" s="452" customFormat="1" ht="15" x14ac:dyDescent="0.25">
      <c r="B7" s="453"/>
      <c r="G7" s="454"/>
      <c r="H7" s="455"/>
      <c r="J7" s="456"/>
      <c r="K7" s="456"/>
      <c r="L7" s="457"/>
      <c r="M7" s="454"/>
      <c r="N7" s="458"/>
      <c r="Q7" s="459"/>
      <c r="R7" s="457"/>
      <c r="S7" s="454"/>
    </row>
    <row r="8" spans="1:244" s="452" customFormat="1" ht="15" x14ac:dyDescent="0.25">
      <c r="B8" s="453"/>
      <c r="G8" s="454"/>
      <c r="H8" s="455"/>
      <c r="J8" s="456"/>
      <c r="K8" s="456"/>
      <c r="L8" s="457"/>
      <c r="M8" s="454"/>
      <c r="N8" s="458"/>
      <c r="Q8" s="459"/>
      <c r="R8" s="457"/>
      <c r="S8" s="454"/>
    </row>
    <row r="9" spans="1:244" s="415" customFormat="1" ht="36" x14ac:dyDescent="0.35">
      <c r="A9" s="741" t="s">
        <v>91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414"/>
    </row>
    <row r="10" spans="1:244" s="415" customFormat="1" ht="21" x14ac:dyDescent="0.35">
      <c r="A10" s="414"/>
      <c r="B10" s="414"/>
      <c r="C10" s="414"/>
      <c r="D10" s="416"/>
      <c r="E10" s="414"/>
      <c r="F10" s="417"/>
      <c r="G10" s="416"/>
      <c r="H10" s="414"/>
      <c r="I10" s="417"/>
      <c r="J10" s="418"/>
      <c r="K10" s="414"/>
      <c r="L10" s="417"/>
      <c r="M10" s="418"/>
      <c r="N10" s="414"/>
      <c r="O10" s="417"/>
      <c r="P10" s="419"/>
      <c r="Q10" s="416"/>
      <c r="R10" s="418"/>
      <c r="S10" s="416"/>
      <c r="T10" s="414"/>
      <c r="U10" s="414"/>
      <c r="V10" s="414"/>
      <c r="W10" s="414"/>
    </row>
    <row r="11" spans="1:244" s="415" customFormat="1" ht="21" x14ac:dyDescent="0.35">
      <c r="A11" s="420"/>
      <c r="B11" s="421" t="s">
        <v>92</v>
      </c>
      <c r="C11" s="422" t="s">
        <v>93</v>
      </c>
      <c r="D11" s="742" t="s">
        <v>20</v>
      </c>
      <c r="E11" s="742"/>
      <c r="F11" s="742"/>
      <c r="G11" s="742" t="s">
        <v>24</v>
      </c>
      <c r="H11" s="742"/>
      <c r="I11" s="742"/>
      <c r="J11" s="742" t="s">
        <v>20</v>
      </c>
      <c r="K11" s="742"/>
      <c r="L11" s="742"/>
      <c r="M11" s="742" t="s">
        <v>522</v>
      </c>
      <c r="N11" s="742"/>
      <c r="O11" s="742"/>
      <c r="P11" s="423" t="s">
        <v>94</v>
      </c>
      <c r="Q11" s="424" t="s">
        <v>95</v>
      </c>
      <c r="R11" s="743" t="s">
        <v>96</v>
      </c>
      <c r="S11" s="743"/>
      <c r="T11" s="743" t="s">
        <v>97</v>
      </c>
      <c r="U11" s="743"/>
      <c r="V11" s="425" t="s">
        <v>12</v>
      </c>
      <c r="W11" s="416"/>
      <c r="X11" s="426"/>
      <c r="Y11" s="426"/>
      <c r="Z11" s="426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414"/>
      <c r="AL11" s="414"/>
      <c r="AM11" s="414"/>
      <c r="AN11" s="414"/>
      <c r="AO11" s="414"/>
      <c r="AP11" s="414"/>
      <c r="AQ11" s="414"/>
      <c r="AR11" s="414"/>
      <c r="AS11" s="414"/>
      <c r="AT11" s="414"/>
      <c r="AU11" s="414"/>
      <c r="AV11" s="414"/>
      <c r="AW11" s="414"/>
      <c r="AX11" s="414"/>
      <c r="AY11" s="414"/>
      <c r="AZ11" s="414"/>
      <c r="BA11" s="414"/>
      <c r="BB11" s="414"/>
      <c r="BC11" s="414"/>
      <c r="BD11" s="414"/>
      <c r="BE11" s="414"/>
      <c r="BF11" s="414"/>
      <c r="BG11" s="414"/>
      <c r="BH11" s="414"/>
      <c r="BI11" s="414"/>
      <c r="BJ11" s="414"/>
      <c r="BK11" s="414"/>
      <c r="BL11" s="414"/>
      <c r="BM11" s="414"/>
      <c r="BN11" s="414"/>
      <c r="BO11" s="414"/>
      <c r="BP11" s="414"/>
      <c r="BQ11" s="414"/>
      <c r="BR11" s="414"/>
      <c r="BS11" s="414"/>
      <c r="BT11" s="414"/>
      <c r="BU11" s="414"/>
      <c r="BV11" s="414"/>
      <c r="BW11" s="414"/>
      <c r="BX11" s="414"/>
      <c r="BY11" s="414"/>
      <c r="BZ11" s="414"/>
      <c r="CA11" s="414"/>
      <c r="CB11" s="414"/>
      <c r="CC11" s="414"/>
      <c r="CD11" s="414"/>
      <c r="CE11" s="414"/>
      <c r="CF11" s="414"/>
      <c r="CG11" s="414"/>
      <c r="CH11" s="414"/>
      <c r="CI11" s="414"/>
      <c r="CJ11" s="414"/>
      <c r="CK11" s="414"/>
      <c r="CL11" s="414"/>
      <c r="CM11" s="414"/>
      <c r="CN11" s="414"/>
      <c r="CO11" s="414"/>
      <c r="CP11" s="414"/>
      <c r="CQ11" s="414"/>
      <c r="CR11" s="414"/>
      <c r="CS11" s="414"/>
      <c r="CT11" s="414"/>
      <c r="CU11" s="414"/>
      <c r="CV11" s="414"/>
      <c r="CW11" s="414"/>
      <c r="CX11" s="414"/>
      <c r="CY11" s="414"/>
      <c r="CZ11" s="414"/>
      <c r="DA11" s="414"/>
      <c r="DB11" s="414"/>
      <c r="DC11" s="414"/>
      <c r="DD11" s="414"/>
      <c r="DE11" s="414"/>
      <c r="DF11" s="414"/>
      <c r="DG11" s="414"/>
      <c r="DH11" s="414"/>
      <c r="DI11" s="414"/>
      <c r="DJ11" s="414"/>
      <c r="DK11" s="414"/>
      <c r="DL11" s="414"/>
      <c r="DM11" s="414"/>
      <c r="DN11" s="414"/>
      <c r="DO11" s="414"/>
      <c r="DP11" s="414"/>
      <c r="DQ11" s="414"/>
      <c r="DR11" s="414"/>
      <c r="DS11" s="414"/>
      <c r="DT11" s="414"/>
      <c r="DU11" s="414"/>
      <c r="DV11" s="414"/>
      <c r="DW11" s="414"/>
      <c r="DX11" s="414"/>
      <c r="DY11" s="414"/>
      <c r="DZ11" s="414"/>
      <c r="EA11" s="414"/>
      <c r="EB11" s="414"/>
      <c r="EC11" s="414"/>
      <c r="ED11" s="414"/>
      <c r="EE11" s="414"/>
      <c r="EF11" s="414"/>
      <c r="EG11" s="414"/>
      <c r="EH11" s="414"/>
      <c r="EI11" s="414"/>
      <c r="EJ11" s="414"/>
      <c r="EK11" s="414"/>
      <c r="EL11" s="414"/>
      <c r="EM11" s="414"/>
      <c r="EN11" s="414"/>
      <c r="EO11" s="414"/>
      <c r="EP11" s="414"/>
      <c r="EQ11" s="414"/>
      <c r="ER11" s="414"/>
      <c r="ES11" s="414"/>
      <c r="ET11" s="414"/>
      <c r="EU11" s="414"/>
      <c r="EV11" s="414"/>
      <c r="EW11" s="414"/>
      <c r="EX11" s="414"/>
      <c r="EY11" s="414"/>
      <c r="EZ11" s="414"/>
      <c r="FA11" s="414"/>
      <c r="FB11" s="414"/>
      <c r="FC11" s="414"/>
      <c r="FD11" s="414"/>
      <c r="FE11" s="414"/>
      <c r="FF11" s="414"/>
      <c r="FG11" s="414"/>
      <c r="FH11" s="414"/>
      <c r="FI11" s="414"/>
      <c r="FJ11" s="414"/>
      <c r="FK11" s="414"/>
      <c r="FL11" s="414"/>
      <c r="FM11" s="414"/>
      <c r="FN11" s="414"/>
      <c r="FO11" s="414"/>
      <c r="FP11" s="414"/>
      <c r="FQ11" s="414"/>
      <c r="FR11" s="414"/>
      <c r="FS11" s="414"/>
      <c r="FT11" s="414"/>
      <c r="FU11" s="414"/>
      <c r="FV11" s="414"/>
      <c r="FW11" s="414"/>
      <c r="FX11" s="414"/>
      <c r="FY11" s="414"/>
      <c r="FZ11" s="414"/>
      <c r="GA11" s="414"/>
      <c r="GB11" s="414"/>
      <c r="GC11" s="414"/>
      <c r="GD11" s="414"/>
      <c r="GE11" s="414"/>
      <c r="GF11" s="414"/>
      <c r="GG11" s="414"/>
      <c r="GH11" s="414"/>
      <c r="GI11" s="414"/>
      <c r="GJ11" s="414"/>
      <c r="GK11" s="414"/>
      <c r="GL11" s="414"/>
      <c r="GM11" s="414"/>
      <c r="GN11" s="414"/>
      <c r="GO11" s="414"/>
      <c r="GP11" s="414"/>
      <c r="GQ11" s="414"/>
      <c r="GR11" s="414"/>
      <c r="GS11" s="414"/>
      <c r="GT11" s="414"/>
      <c r="GU11" s="414"/>
      <c r="GV11" s="414"/>
      <c r="GW11" s="414"/>
      <c r="GX11" s="414"/>
      <c r="GY11" s="414"/>
      <c r="GZ11" s="414"/>
      <c r="HA11" s="414"/>
      <c r="HB11" s="414"/>
      <c r="HC11" s="414"/>
      <c r="HD11" s="414"/>
      <c r="HE11" s="414"/>
      <c r="HF11" s="414"/>
      <c r="HG11" s="414"/>
      <c r="HH11" s="414"/>
      <c r="HI11" s="414"/>
      <c r="HJ11" s="414"/>
      <c r="HK11" s="414"/>
      <c r="HL11" s="414"/>
      <c r="HM11" s="414"/>
      <c r="HN11" s="414"/>
      <c r="HO11" s="414"/>
      <c r="HP11" s="414"/>
      <c r="HQ11" s="414"/>
      <c r="HR11" s="414"/>
      <c r="HS11" s="414"/>
      <c r="HT11" s="414"/>
      <c r="HU11" s="414"/>
      <c r="HV11" s="414"/>
      <c r="HW11" s="414"/>
      <c r="HX11" s="414"/>
      <c r="HY11" s="414"/>
      <c r="HZ11" s="414"/>
      <c r="IA11" s="414"/>
      <c r="IB11" s="414"/>
      <c r="IC11" s="414"/>
      <c r="ID11" s="414"/>
      <c r="IE11" s="414"/>
      <c r="IF11" s="414"/>
      <c r="IG11" s="414"/>
      <c r="IH11" s="414"/>
      <c r="II11" s="414"/>
      <c r="IJ11" s="414"/>
    </row>
    <row r="12" spans="1:244" s="415" customFormat="1" ht="21" x14ac:dyDescent="0.35">
      <c r="A12" s="427">
        <v>1</v>
      </c>
      <c r="B12" s="461" t="s">
        <v>469</v>
      </c>
      <c r="C12" s="428"/>
      <c r="D12" s="468"/>
      <c r="E12" s="469"/>
      <c r="F12" s="470"/>
      <c r="G12" s="471">
        <v>22</v>
      </c>
      <c r="H12" s="466" t="s">
        <v>98</v>
      </c>
      <c r="I12" s="472">
        <v>8</v>
      </c>
      <c r="J12" s="471">
        <v>17</v>
      </c>
      <c r="K12" s="466" t="s">
        <v>98</v>
      </c>
      <c r="L12" s="472">
        <v>8</v>
      </c>
      <c r="M12" s="471">
        <v>15</v>
      </c>
      <c r="N12" s="466" t="s">
        <v>98</v>
      </c>
      <c r="O12" s="472">
        <v>0</v>
      </c>
      <c r="P12" s="462">
        <f>IF(G12&gt;I12,1,0)+IF(J12&gt;L12,1,0)+IF(M12&gt;O12,1,0)</f>
        <v>3</v>
      </c>
      <c r="Q12" s="463">
        <f>IF(G12&lt;I12,1,0)+IF(J12&lt;L12,1,0)+IF(M12&lt;O12,1,0)</f>
        <v>0</v>
      </c>
      <c r="R12" s="463">
        <f>G12+J12+M12</f>
        <v>54</v>
      </c>
      <c r="S12" s="463">
        <f>I12+L12+O12</f>
        <v>16</v>
      </c>
      <c r="T12" s="744">
        <f>P12*2+Q12*1</f>
        <v>6</v>
      </c>
      <c r="U12" s="744"/>
      <c r="V12" s="465">
        <f>1+IF(T12&lt;T13,1,0)+IF(T12&lt;T14,1,0)+IF(T12&lt;T15,1,0)</f>
        <v>1</v>
      </c>
      <c r="W12" s="414"/>
      <c r="X12" s="426"/>
      <c r="Y12" s="426"/>
      <c r="Z12" s="429"/>
    </row>
    <row r="13" spans="1:244" s="415" customFormat="1" ht="21" x14ac:dyDescent="0.35">
      <c r="A13" s="427">
        <v>2</v>
      </c>
      <c r="B13" s="461" t="s">
        <v>441</v>
      </c>
      <c r="C13" s="428"/>
      <c r="D13" s="471">
        <f>I12</f>
        <v>8</v>
      </c>
      <c r="E13" s="467" t="s">
        <v>98</v>
      </c>
      <c r="F13" s="472">
        <f>G12</f>
        <v>22</v>
      </c>
      <c r="G13" s="468"/>
      <c r="H13" s="469"/>
      <c r="I13" s="470"/>
      <c r="J13" s="471">
        <v>6</v>
      </c>
      <c r="K13" s="466" t="s">
        <v>98</v>
      </c>
      <c r="L13" s="472">
        <v>30</v>
      </c>
      <c r="M13" s="471">
        <v>46</v>
      </c>
      <c r="N13" s="466" t="s">
        <v>98</v>
      </c>
      <c r="O13" s="472">
        <v>0</v>
      </c>
      <c r="P13" s="462">
        <f>IF(D13&gt;F13,1,0)+IF(J13&gt;L13,1,0)+IF(M13&gt;O13,1,0)</f>
        <v>1</v>
      </c>
      <c r="Q13" s="463">
        <f>IF(D13&lt;F13,1,0)+IF(J13&lt;L13,1,0)+IF(M13&lt;O13,1,0)</f>
        <v>2</v>
      </c>
      <c r="R13" s="463">
        <f>D13+J13+M13</f>
        <v>60</v>
      </c>
      <c r="S13" s="463">
        <f>F13+L13+O13</f>
        <v>52</v>
      </c>
      <c r="T13" s="744">
        <f>P13*2+Q13*1</f>
        <v>4</v>
      </c>
      <c r="U13" s="744"/>
      <c r="V13" s="465">
        <f>1+IF(T13&lt;T12,1,0)+IF(T13&lt;T14,1,0)+IF(T13&lt;T15,1,0)</f>
        <v>3</v>
      </c>
      <c r="W13" s="414"/>
      <c r="X13" s="426"/>
      <c r="Y13" s="426"/>
      <c r="Z13" s="429"/>
    </row>
    <row r="14" spans="1:244" ht="21" x14ac:dyDescent="0.35">
      <c r="A14" s="427">
        <v>3</v>
      </c>
      <c r="B14" s="461" t="s">
        <v>282</v>
      </c>
      <c r="C14" s="428"/>
      <c r="D14" s="471">
        <f>L12</f>
        <v>8</v>
      </c>
      <c r="E14" s="467" t="s">
        <v>98</v>
      </c>
      <c r="F14" s="472">
        <f>J12</f>
        <v>17</v>
      </c>
      <c r="G14" s="471">
        <v>30</v>
      </c>
      <c r="H14" s="467" t="s">
        <v>98</v>
      </c>
      <c r="I14" s="472">
        <v>6</v>
      </c>
      <c r="J14" s="468"/>
      <c r="K14" s="469"/>
      <c r="L14" s="470"/>
      <c r="M14" s="471">
        <v>42</v>
      </c>
      <c r="N14" s="466" t="s">
        <v>98</v>
      </c>
      <c r="O14" s="472">
        <v>2</v>
      </c>
      <c r="P14" s="462">
        <f>IF(D14&gt;F14,1,0)+IF(G14&gt;I14,1,0)+IF(M14&gt;O14,1,0)</f>
        <v>2</v>
      </c>
      <c r="Q14" s="463">
        <f>IF(D14&lt;F14,1,0)+IF(G14&lt;I14,1,0)+IF(M14&lt;O14,1,0)</f>
        <v>1</v>
      </c>
      <c r="R14" s="463">
        <f>D14+G14+M14</f>
        <v>80</v>
      </c>
      <c r="S14" s="463">
        <f>F14+I14+O14</f>
        <v>25</v>
      </c>
      <c r="T14" s="744">
        <f>P14*2+Q14*1</f>
        <v>5</v>
      </c>
      <c r="U14" s="744"/>
      <c r="V14" s="465">
        <f>1+IF(T14&lt;T12,1,0)+IF(T14&lt;T13,1,0)+IF(T14&lt;T15,1,0)</f>
        <v>2</v>
      </c>
      <c r="W14" s="414"/>
      <c r="X14" s="426"/>
      <c r="Y14" s="426"/>
      <c r="Z14" s="429"/>
      <c r="AA14" s="415"/>
      <c r="AB14" s="415"/>
      <c r="AC14" s="415"/>
      <c r="AD14" s="415"/>
      <c r="AE14" s="415"/>
      <c r="AF14" s="415"/>
      <c r="AG14" s="415"/>
      <c r="AH14" s="415"/>
      <c r="AI14" s="415"/>
      <c r="AJ14" s="415"/>
      <c r="AK14" s="415"/>
      <c r="AL14" s="415"/>
      <c r="AM14" s="415"/>
      <c r="AN14" s="415"/>
      <c r="AO14" s="415"/>
      <c r="AP14" s="415"/>
      <c r="AQ14" s="415"/>
      <c r="AR14" s="415"/>
      <c r="AS14" s="415"/>
      <c r="AT14" s="415"/>
      <c r="AU14" s="415"/>
      <c r="AV14" s="415"/>
      <c r="AW14" s="415"/>
      <c r="AX14" s="415"/>
      <c r="AY14" s="415"/>
      <c r="AZ14" s="415"/>
      <c r="BA14" s="415"/>
      <c r="BB14" s="415"/>
      <c r="BC14" s="415"/>
      <c r="BD14" s="415"/>
      <c r="BE14" s="415"/>
      <c r="BF14" s="415"/>
      <c r="BG14" s="415"/>
      <c r="BH14" s="415"/>
      <c r="BI14" s="415"/>
      <c r="BJ14" s="415"/>
      <c r="BK14" s="415"/>
      <c r="BL14" s="415"/>
      <c r="BM14" s="415"/>
      <c r="BN14" s="415"/>
      <c r="BO14" s="415"/>
      <c r="BP14" s="415"/>
      <c r="BQ14" s="415"/>
      <c r="BR14" s="415"/>
      <c r="BS14" s="415"/>
      <c r="BT14" s="415"/>
      <c r="BU14" s="415"/>
      <c r="BV14" s="415"/>
      <c r="BW14" s="415"/>
      <c r="BX14" s="415"/>
      <c r="BY14" s="415"/>
      <c r="BZ14" s="415"/>
      <c r="CA14" s="415"/>
      <c r="CB14" s="415"/>
      <c r="CC14" s="415"/>
      <c r="CD14" s="415"/>
      <c r="CE14" s="415"/>
      <c r="CF14" s="415"/>
      <c r="CG14" s="415"/>
      <c r="CH14" s="415"/>
      <c r="CI14" s="415"/>
      <c r="CJ14" s="415"/>
      <c r="CK14" s="415"/>
      <c r="CL14" s="415"/>
      <c r="CM14" s="415"/>
      <c r="CN14" s="415"/>
      <c r="CO14" s="415"/>
      <c r="CP14" s="415"/>
      <c r="CQ14" s="415"/>
      <c r="CR14" s="415"/>
      <c r="CS14" s="415"/>
      <c r="CT14" s="415"/>
      <c r="CU14" s="415"/>
      <c r="CV14" s="415"/>
      <c r="CW14" s="415"/>
      <c r="CX14" s="415"/>
      <c r="CY14" s="415"/>
      <c r="CZ14" s="415"/>
      <c r="DA14" s="415"/>
      <c r="DB14" s="415"/>
      <c r="DC14" s="415"/>
      <c r="DD14" s="415"/>
      <c r="DE14" s="415"/>
      <c r="DF14" s="415"/>
      <c r="DG14" s="415"/>
      <c r="DH14" s="415"/>
      <c r="DI14" s="415"/>
      <c r="DJ14" s="415"/>
      <c r="DK14" s="415"/>
      <c r="DL14" s="415"/>
      <c r="DM14" s="415"/>
      <c r="DN14" s="415"/>
      <c r="DO14" s="415"/>
      <c r="DP14" s="415"/>
      <c r="DQ14" s="415"/>
      <c r="DR14" s="415"/>
      <c r="DS14" s="415"/>
      <c r="DT14" s="415"/>
      <c r="DU14" s="415"/>
      <c r="DV14" s="415"/>
      <c r="DW14" s="415"/>
      <c r="DX14" s="415"/>
      <c r="DY14" s="415"/>
      <c r="DZ14" s="415"/>
      <c r="EA14" s="415"/>
      <c r="EB14" s="415"/>
      <c r="EC14" s="415"/>
      <c r="ED14" s="415"/>
      <c r="EE14" s="415"/>
      <c r="EF14" s="415"/>
      <c r="EG14" s="415"/>
      <c r="EH14" s="415"/>
      <c r="EI14" s="415"/>
      <c r="EJ14" s="415"/>
      <c r="EK14" s="415"/>
      <c r="EL14" s="415"/>
      <c r="EM14" s="415"/>
      <c r="EN14" s="415"/>
      <c r="EO14" s="415"/>
      <c r="EP14" s="415"/>
      <c r="EQ14" s="415"/>
      <c r="ER14" s="415"/>
      <c r="ES14" s="415"/>
      <c r="ET14" s="415"/>
      <c r="EU14" s="415"/>
      <c r="EV14" s="415"/>
      <c r="EW14" s="415"/>
      <c r="EX14" s="415"/>
      <c r="EY14" s="415"/>
      <c r="EZ14" s="415"/>
      <c r="FA14" s="415"/>
      <c r="FB14" s="415"/>
      <c r="FC14" s="415"/>
      <c r="FD14" s="415"/>
      <c r="FE14" s="415"/>
      <c r="FF14" s="415"/>
      <c r="FG14" s="415"/>
      <c r="FH14" s="415"/>
      <c r="FI14" s="415"/>
      <c r="FJ14" s="415"/>
      <c r="FK14" s="415"/>
      <c r="FL14" s="415"/>
      <c r="FM14" s="415"/>
      <c r="FN14" s="415"/>
      <c r="FO14" s="415"/>
      <c r="FP14" s="415"/>
      <c r="FQ14" s="415"/>
      <c r="FR14" s="415"/>
      <c r="FS14" s="415"/>
      <c r="FT14" s="415"/>
      <c r="FU14" s="415"/>
      <c r="FV14" s="415"/>
      <c r="FW14" s="415"/>
      <c r="FX14" s="415"/>
      <c r="FY14" s="415"/>
      <c r="FZ14" s="415"/>
      <c r="GA14" s="415"/>
      <c r="GB14" s="415"/>
      <c r="GC14" s="415"/>
      <c r="GD14" s="415"/>
      <c r="GE14" s="415"/>
      <c r="GF14" s="415"/>
      <c r="GG14" s="415"/>
      <c r="GH14" s="415"/>
      <c r="GI14" s="415"/>
      <c r="GJ14" s="415"/>
      <c r="GK14" s="415"/>
      <c r="GL14" s="415"/>
      <c r="GM14" s="415"/>
      <c r="GN14" s="415"/>
      <c r="GO14" s="415"/>
      <c r="GP14" s="415"/>
      <c r="GQ14" s="415"/>
      <c r="GR14" s="415"/>
      <c r="GS14" s="415"/>
      <c r="GT14" s="415"/>
      <c r="GU14" s="415"/>
      <c r="GV14" s="415"/>
      <c r="GW14" s="415"/>
      <c r="GX14" s="415"/>
      <c r="GY14" s="415"/>
      <c r="GZ14" s="415"/>
      <c r="HA14" s="415"/>
      <c r="HB14" s="415"/>
      <c r="HC14" s="415"/>
      <c r="HD14" s="415"/>
      <c r="HE14" s="415"/>
      <c r="HF14" s="415"/>
      <c r="HG14" s="415"/>
      <c r="HH14" s="415"/>
      <c r="HI14" s="415"/>
      <c r="HJ14" s="415"/>
      <c r="HK14" s="415"/>
      <c r="HL14" s="415"/>
      <c r="HM14" s="415"/>
      <c r="HN14" s="415"/>
      <c r="HO14" s="415"/>
      <c r="HP14" s="415"/>
      <c r="HQ14" s="415"/>
      <c r="HR14" s="415"/>
      <c r="HS14" s="415"/>
      <c r="HT14" s="415"/>
      <c r="HU14" s="415"/>
      <c r="HV14" s="415"/>
      <c r="HW14" s="415"/>
      <c r="HX14" s="415"/>
      <c r="HY14" s="415"/>
      <c r="HZ14" s="415"/>
      <c r="IA14" s="415"/>
      <c r="IB14" s="415"/>
      <c r="IC14" s="415"/>
      <c r="ID14" s="415"/>
      <c r="IE14" s="415"/>
      <c r="IF14" s="415"/>
      <c r="IG14" s="415"/>
      <c r="IH14" s="415"/>
      <c r="II14" s="415"/>
      <c r="IJ14" s="415"/>
    </row>
    <row r="15" spans="1:244" s="430" customFormat="1" ht="21" x14ac:dyDescent="0.35">
      <c r="A15" s="427">
        <v>4</v>
      </c>
      <c r="B15" s="461" t="s">
        <v>451</v>
      </c>
      <c r="C15" s="428"/>
      <c r="D15" s="471">
        <f>O12</f>
        <v>0</v>
      </c>
      <c r="E15" s="467" t="s">
        <v>98</v>
      </c>
      <c r="F15" s="472">
        <v>15</v>
      </c>
      <c r="G15" s="471">
        <f>O13</f>
        <v>0</v>
      </c>
      <c r="H15" s="467" t="s">
        <v>98</v>
      </c>
      <c r="I15" s="472">
        <f>M13</f>
        <v>46</v>
      </c>
      <c r="J15" s="471">
        <v>2</v>
      </c>
      <c r="K15" s="467" t="s">
        <v>98</v>
      </c>
      <c r="L15" s="472">
        <v>42</v>
      </c>
      <c r="M15" s="468"/>
      <c r="N15" s="469"/>
      <c r="O15" s="470"/>
      <c r="P15" s="462">
        <f>IF(D15&gt;F15,1,0)+IF(G15&gt;I15,1,0)+IF(J15&gt;L15,1,0)</f>
        <v>0</v>
      </c>
      <c r="Q15" s="463">
        <f>IF(D15&lt;F15,1,0)+IF(G15&lt;I15,1,0)+IF(J15&lt;L15,1,0)</f>
        <v>3</v>
      </c>
      <c r="R15" s="463">
        <f>D15+G15+J15</f>
        <v>2</v>
      </c>
      <c r="S15" s="463">
        <f>F15+I15+L15</f>
        <v>103</v>
      </c>
      <c r="T15" s="744">
        <f>P15*2+Q15*1</f>
        <v>3</v>
      </c>
      <c r="U15" s="744"/>
      <c r="V15" s="465">
        <f>1+IF(T15&lt;T12,1,0)+IF(T15&lt;T13,1,0)+IF(T15&lt;T14,1,0)</f>
        <v>4</v>
      </c>
      <c r="W15" s="414"/>
      <c r="X15" s="426"/>
      <c r="Y15" s="426"/>
      <c r="Z15" s="429"/>
      <c r="AA15" s="415"/>
      <c r="AB15" s="415"/>
      <c r="AC15" s="415"/>
      <c r="AD15" s="415"/>
      <c r="AE15" s="415"/>
      <c r="AF15" s="415"/>
      <c r="AG15" s="415"/>
      <c r="AH15" s="415"/>
      <c r="AI15" s="415"/>
      <c r="AJ15" s="415"/>
      <c r="AK15" s="415"/>
      <c r="AL15" s="415"/>
      <c r="AM15" s="415"/>
      <c r="AN15" s="415"/>
      <c r="AO15" s="415"/>
      <c r="AP15" s="415"/>
      <c r="AQ15" s="415"/>
      <c r="AR15" s="415"/>
      <c r="AS15" s="415"/>
      <c r="AT15" s="415"/>
      <c r="AU15" s="415"/>
      <c r="AV15" s="415"/>
      <c r="AW15" s="415"/>
      <c r="AX15" s="415"/>
      <c r="AY15" s="415"/>
      <c r="AZ15" s="415"/>
      <c r="BA15" s="415"/>
      <c r="BB15" s="415"/>
      <c r="BC15" s="415"/>
      <c r="BD15" s="415"/>
      <c r="BE15" s="415"/>
      <c r="BF15" s="415"/>
      <c r="BG15" s="415"/>
      <c r="BH15" s="415"/>
      <c r="BI15" s="415"/>
      <c r="BJ15" s="415"/>
      <c r="BK15" s="415"/>
      <c r="BL15" s="415"/>
      <c r="BM15" s="415"/>
      <c r="BN15" s="415"/>
      <c r="BO15" s="415"/>
      <c r="BP15" s="415"/>
      <c r="BQ15" s="415"/>
      <c r="BR15" s="415"/>
      <c r="BS15" s="415"/>
      <c r="BT15" s="415"/>
      <c r="BU15" s="415"/>
      <c r="BV15" s="415"/>
      <c r="BW15" s="415"/>
      <c r="BX15" s="415"/>
      <c r="BY15" s="415"/>
      <c r="BZ15" s="415"/>
      <c r="CA15" s="415"/>
      <c r="CB15" s="415"/>
      <c r="CC15" s="415"/>
      <c r="CD15" s="415"/>
      <c r="CE15" s="415"/>
      <c r="CF15" s="415"/>
      <c r="CG15" s="415"/>
      <c r="CH15" s="415"/>
      <c r="CI15" s="415"/>
      <c r="CJ15" s="415"/>
      <c r="CK15" s="415"/>
      <c r="CL15" s="415"/>
      <c r="CM15" s="415"/>
      <c r="CN15" s="415"/>
      <c r="CO15" s="415"/>
      <c r="CP15" s="415"/>
      <c r="CQ15" s="415"/>
      <c r="CR15" s="415"/>
      <c r="CS15" s="415"/>
      <c r="CT15" s="415"/>
      <c r="CU15" s="415"/>
      <c r="CV15" s="415"/>
      <c r="CW15" s="415"/>
      <c r="CX15" s="415"/>
      <c r="CY15" s="415"/>
      <c r="CZ15" s="415"/>
      <c r="DA15" s="415"/>
      <c r="DB15" s="415"/>
      <c r="DC15" s="415"/>
      <c r="DD15" s="415"/>
      <c r="DE15" s="415"/>
      <c r="DF15" s="415"/>
      <c r="DG15" s="415"/>
      <c r="DH15" s="415"/>
      <c r="DI15" s="415"/>
      <c r="DJ15" s="415"/>
      <c r="DK15" s="415"/>
      <c r="DL15" s="415"/>
      <c r="DM15" s="415"/>
      <c r="DN15" s="415"/>
      <c r="DO15" s="415"/>
      <c r="DP15" s="415"/>
      <c r="DQ15" s="415"/>
      <c r="DR15" s="415"/>
      <c r="DS15" s="415"/>
      <c r="DT15" s="415"/>
      <c r="DU15" s="415"/>
      <c r="DV15" s="415"/>
      <c r="DW15" s="415"/>
      <c r="DX15" s="415"/>
      <c r="DY15" s="415"/>
      <c r="DZ15" s="415"/>
      <c r="EA15" s="415"/>
      <c r="EB15" s="415"/>
      <c r="EC15" s="415"/>
      <c r="ED15" s="415"/>
      <c r="EE15" s="415"/>
      <c r="EF15" s="415"/>
      <c r="EG15" s="415"/>
      <c r="EH15" s="415"/>
      <c r="EI15" s="415"/>
      <c r="EJ15" s="415"/>
      <c r="EK15" s="415"/>
      <c r="EL15" s="415"/>
      <c r="EM15" s="415"/>
      <c r="EN15" s="415"/>
      <c r="EO15" s="415"/>
      <c r="EP15" s="415"/>
      <c r="EQ15" s="415"/>
      <c r="ER15" s="415"/>
      <c r="ES15" s="415"/>
      <c r="ET15" s="415"/>
      <c r="EU15" s="415"/>
      <c r="EV15" s="415"/>
      <c r="EW15" s="415"/>
      <c r="EX15" s="415"/>
      <c r="EY15" s="415"/>
      <c r="EZ15" s="415"/>
      <c r="FA15" s="415"/>
      <c r="FB15" s="415"/>
      <c r="FC15" s="415"/>
      <c r="FD15" s="415"/>
      <c r="FE15" s="415"/>
      <c r="FF15" s="415"/>
      <c r="FG15" s="415"/>
      <c r="FH15" s="415"/>
      <c r="FI15" s="415"/>
      <c r="FJ15" s="415"/>
      <c r="FK15" s="415"/>
      <c r="FL15" s="415"/>
      <c r="FM15" s="415"/>
      <c r="FN15" s="415"/>
      <c r="FO15" s="415"/>
      <c r="FP15" s="415"/>
      <c r="FQ15" s="415"/>
      <c r="FR15" s="415"/>
      <c r="FS15" s="415"/>
      <c r="FT15" s="415"/>
      <c r="FU15" s="415"/>
      <c r="FV15" s="415"/>
      <c r="FW15" s="415"/>
      <c r="FX15" s="415"/>
      <c r="FY15" s="415"/>
      <c r="FZ15" s="415"/>
      <c r="GA15" s="415"/>
      <c r="GB15" s="415"/>
      <c r="GC15" s="415"/>
      <c r="GD15" s="415"/>
      <c r="GE15" s="415"/>
      <c r="GF15" s="415"/>
      <c r="GG15" s="415"/>
      <c r="GH15" s="415"/>
      <c r="GI15" s="415"/>
      <c r="GJ15" s="415"/>
      <c r="GK15" s="415"/>
      <c r="GL15" s="415"/>
      <c r="GM15" s="415"/>
      <c r="GN15" s="415"/>
      <c r="GO15" s="415"/>
      <c r="GP15" s="415"/>
      <c r="GQ15" s="415"/>
      <c r="GR15" s="415"/>
      <c r="GS15" s="415"/>
      <c r="GT15" s="415"/>
      <c r="GU15" s="415"/>
      <c r="GV15" s="415"/>
      <c r="GW15" s="415"/>
      <c r="GX15" s="415"/>
      <c r="GY15" s="415"/>
      <c r="GZ15" s="415"/>
      <c r="HA15" s="415"/>
      <c r="HB15" s="415"/>
      <c r="HC15" s="415"/>
      <c r="HD15" s="415"/>
      <c r="HE15" s="415"/>
      <c r="HF15" s="415"/>
      <c r="HG15" s="415"/>
      <c r="HH15" s="415"/>
      <c r="HI15" s="415"/>
      <c r="HJ15" s="415"/>
      <c r="HK15" s="415"/>
      <c r="HL15" s="415"/>
      <c r="HM15" s="415"/>
      <c r="HN15" s="415"/>
      <c r="HO15" s="415"/>
      <c r="HP15" s="415"/>
      <c r="HQ15" s="415"/>
      <c r="HR15" s="415"/>
      <c r="HS15" s="415"/>
      <c r="HT15" s="415"/>
      <c r="HU15" s="415"/>
      <c r="HV15" s="415"/>
      <c r="HW15" s="415"/>
      <c r="HX15" s="415"/>
      <c r="HY15" s="415"/>
      <c r="HZ15" s="415"/>
      <c r="IA15" s="415"/>
      <c r="IB15" s="415"/>
      <c r="IC15" s="415"/>
      <c r="ID15" s="415"/>
      <c r="IE15" s="415"/>
      <c r="IF15" s="415"/>
      <c r="IG15" s="415"/>
      <c r="IH15" s="415"/>
      <c r="II15" s="415"/>
      <c r="IJ15" s="415"/>
    </row>
    <row r="16" spans="1:244" s="430" customFormat="1" x14ac:dyDescent="0.3">
      <c r="A16" s="431"/>
      <c r="B16" s="431"/>
      <c r="C16" s="431"/>
      <c r="D16" s="432"/>
      <c r="E16" s="431"/>
      <c r="F16" s="432"/>
      <c r="G16" s="432"/>
      <c r="H16" s="431"/>
      <c r="I16" s="432"/>
      <c r="J16" s="432"/>
      <c r="K16" s="431"/>
      <c r="L16" s="432"/>
      <c r="M16" s="432"/>
      <c r="N16" s="431"/>
      <c r="O16" s="432"/>
      <c r="P16" s="433"/>
      <c r="Q16" s="432"/>
      <c r="R16" s="433"/>
      <c r="S16" s="432"/>
      <c r="T16" s="745"/>
      <c r="U16" s="745"/>
      <c r="V16" s="431"/>
      <c r="W16" s="409"/>
      <c r="X16" s="434"/>
      <c r="Y16" s="434"/>
      <c r="Z16" s="435"/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413"/>
      <c r="AL16" s="413"/>
      <c r="AM16" s="413"/>
      <c r="AN16" s="413"/>
      <c r="AO16" s="413"/>
      <c r="AP16" s="413"/>
      <c r="AQ16" s="413"/>
      <c r="AR16" s="413"/>
      <c r="AS16" s="413"/>
      <c r="AT16" s="413"/>
      <c r="AU16" s="413"/>
      <c r="AV16" s="413"/>
      <c r="AW16" s="413"/>
      <c r="AX16" s="413"/>
      <c r="AY16" s="413"/>
      <c r="AZ16" s="413"/>
      <c r="BA16" s="413"/>
      <c r="BB16" s="413"/>
      <c r="BC16" s="413"/>
      <c r="BD16" s="413"/>
      <c r="BE16" s="413"/>
      <c r="BF16" s="413"/>
      <c r="BG16" s="413"/>
      <c r="BH16" s="413"/>
      <c r="BI16" s="413"/>
      <c r="BJ16" s="413"/>
      <c r="BK16" s="413"/>
      <c r="BL16" s="413"/>
      <c r="BM16" s="413"/>
      <c r="BN16" s="413"/>
      <c r="BO16" s="413"/>
      <c r="BP16" s="413"/>
      <c r="BQ16" s="413"/>
      <c r="BR16" s="413"/>
      <c r="BS16" s="413"/>
      <c r="BT16" s="413"/>
      <c r="BU16" s="413"/>
      <c r="BV16" s="413"/>
      <c r="BW16" s="413"/>
      <c r="BX16" s="413"/>
      <c r="BY16" s="413"/>
      <c r="BZ16" s="413"/>
      <c r="CA16" s="413"/>
      <c r="CB16" s="413"/>
      <c r="CC16" s="413"/>
      <c r="CD16" s="413"/>
      <c r="CE16" s="413"/>
      <c r="CF16" s="413"/>
      <c r="CG16" s="413"/>
      <c r="CH16" s="413"/>
      <c r="CI16" s="413"/>
      <c r="CJ16" s="413"/>
      <c r="CK16" s="413"/>
      <c r="CL16" s="413"/>
      <c r="CM16" s="413"/>
      <c r="CN16" s="413"/>
      <c r="CO16" s="413"/>
      <c r="CP16" s="413"/>
      <c r="CQ16" s="413"/>
      <c r="CR16" s="413"/>
      <c r="CS16" s="413"/>
      <c r="CT16" s="413"/>
      <c r="CU16" s="413"/>
      <c r="CV16" s="413"/>
      <c r="CW16" s="413"/>
      <c r="CX16" s="413"/>
      <c r="CY16" s="413"/>
      <c r="CZ16" s="413"/>
      <c r="DA16" s="413"/>
      <c r="DB16" s="413"/>
      <c r="DC16" s="413"/>
      <c r="DD16" s="413"/>
      <c r="DE16" s="413"/>
      <c r="DF16" s="413"/>
      <c r="DG16" s="413"/>
      <c r="DH16" s="413"/>
      <c r="DI16" s="413"/>
      <c r="DJ16" s="413"/>
      <c r="DK16" s="413"/>
      <c r="DL16" s="413"/>
      <c r="DM16" s="413"/>
      <c r="DN16" s="413"/>
      <c r="DO16" s="413"/>
      <c r="DP16" s="413"/>
      <c r="DQ16" s="413"/>
      <c r="DR16" s="413"/>
      <c r="DS16" s="413"/>
      <c r="DT16" s="413"/>
      <c r="DU16" s="413"/>
      <c r="DV16" s="413"/>
      <c r="DW16" s="413"/>
      <c r="DX16" s="413"/>
      <c r="DY16" s="413"/>
      <c r="DZ16" s="413"/>
      <c r="EA16" s="413"/>
      <c r="EB16" s="413"/>
      <c r="EC16" s="413"/>
      <c r="ED16" s="413"/>
      <c r="EE16" s="413"/>
      <c r="EF16" s="413"/>
      <c r="EG16" s="413"/>
      <c r="EH16" s="413"/>
      <c r="EI16" s="413"/>
      <c r="EJ16" s="413"/>
      <c r="EK16" s="413"/>
      <c r="EL16" s="413"/>
      <c r="EM16" s="413"/>
      <c r="EN16" s="413"/>
      <c r="EO16" s="413"/>
      <c r="EP16" s="413"/>
      <c r="EQ16" s="413"/>
      <c r="ER16" s="413"/>
      <c r="ES16" s="413"/>
      <c r="ET16" s="413"/>
      <c r="EU16" s="413"/>
      <c r="EV16" s="413"/>
      <c r="EW16" s="413"/>
      <c r="EX16" s="413"/>
      <c r="EY16" s="413"/>
      <c r="EZ16" s="413"/>
      <c r="FA16" s="413"/>
      <c r="FB16" s="413"/>
      <c r="FC16" s="413"/>
      <c r="FD16" s="413"/>
      <c r="FE16" s="413"/>
      <c r="FF16" s="413"/>
      <c r="FG16" s="413"/>
      <c r="FH16" s="413"/>
      <c r="FI16" s="413"/>
      <c r="FJ16" s="413"/>
      <c r="FK16" s="413"/>
      <c r="FL16" s="413"/>
      <c r="FM16" s="413"/>
      <c r="FN16" s="413"/>
      <c r="FO16" s="413"/>
      <c r="FP16" s="413"/>
      <c r="FQ16" s="413"/>
      <c r="FR16" s="413"/>
      <c r="FS16" s="413"/>
      <c r="FT16" s="413"/>
      <c r="FU16" s="413"/>
      <c r="FV16" s="413"/>
      <c r="FW16" s="413"/>
      <c r="FX16" s="413"/>
      <c r="FY16" s="413"/>
      <c r="FZ16" s="413"/>
      <c r="GA16" s="413"/>
      <c r="GB16" s="413"/>
      <c r="GC16" s="413"/>
      <c r="GD16" s="413"/>
      <c r="GE16" s="413"/>
      <c r="GF16" s="413"/>
      <c r="GG16" s="413"/>
      <c r="GH16" s="413"/>
      <c r="GI16" s="413"/>
      <c r="GJ16" s="413"/>
      <c r="GK16" s="413"/>
      <c r="GL16" s="413"/>
      <c r="GM16" s="413"/>
      <c r="GN16" s="413"/>
      <c r="GO16" s="413"/>
      <c r="GP16" s="413"/>
      <c r="GQ16" s="413"/>
      <c r="GR16" s="413"/>
      <c r="GS16" s="413"/>
      <c r="GT16" s="413"/>
      <c r="GU16" s="413"/>
      <c r="GV16" s="413"/>
      <c r="GW16" s="413"/>
      <c r="GX16" s="413"/>
      <c r="GY16" s="413"/>
      <c r="GZ16" s="413"/>
      <c r="HA16" s="413"/>
      <c r="HB16" s="413"/>
      <c r="HC16" s="413"/>
      <c r="HD16" s="413"/>
      <c r="HE16" s="413"/>
      <c r="HF16" s="413"/>
      <c r="HG16" s="413"/>
      <c r="HH16" s="413"/>
      <c r="HI16" s="413"/>
      <c r="HJ16" s="413"/>
      <c r="HK16" s="413"/>
      <c r="HL16" s="413"/>
      <c r="HM16" s="413"/>
      <c r="HN16" s="413"/>
      <c r="HO16" s="413"/>
      <c r="HP16" s="413"/>
      <c r="HQ16" s="413"/>
      <c r="HR16" s="413"/>
      <c r="HS16" s="413"/>
      <c r="HT16" s="413"/>
      <c r="HU16" s="413"/>
      <c r="HV16" s="413"/>
      <c r="HW16" s="413"/>
      <c r="HX16" s="413"/>
      <c r="HY16" s="413"/>
      <c r="HZ16" s="413"/>
      <c r="IA16" s="413"/>
      <c r="IB16" s="413"/>
      <c r="IC16" s="413"/>
      <c r="ID16" s="413"/>
      <c r="IE16" s="413"/>
      <c r="IF16" s="413"/>
      <c r="IG16" s="413"/>
      <c r="IH16" s="413"/>
      <c r="II16" s="413"/>
      <c r="IJ16" s="413"/>
    </row>
    <row r="17" spans="1:244" s="430" customFormat="1" ht="15.75" x14ac:dyDescent="0.25">
      <c r="A17" s="436"/>
      <c r="B17" s="437" t="s">
        <v>243</v>
      </c>
      <c r="C17" s="436"/>
      <c r="D17" s="438"/>
      <c r="E17" s="436"/>
      <c r="F17" s="438"/>
      <c r="G17" s="438"/>
      <c r="H17" s="436"/>
      <c r="I17" s="438"/>
      <c r="J17" s="438"/>
      <c r="K17" s="436"/>
      <c r="L17" s="438"/>
      <c r="M17" s="438"/>
      <c r="N17" s="436"/>
      <c r="O17" s="438"/>
      <c r="P17" s="438"/>
      <c r="Q17" s="438"/>
      <c r="R17" s="438"/>
      <c r="S17" s="438"/>
      <c r="T17" s="436"/>
      <c r="U17" s="436"/>
      <c r="V17" s="436"/>
      <c r="W17" s="439"/>
      <c r="X17" s="440"/>
      <c r="Y17" s="440"/>
      <c r="Z17" s="441"/>
    </row>
    <row r="18" spans="1:244" s="443" customFormat="1" ht="18" x14ac:dyDescent="0.25">
      <c r="A18" s="436"/>
      <c r="B18" s="442" t="s">
        <v>100</v>
      </c>
      <c r="C18" s="436"/>
      <c r="D18" s="438"/>
      <c r="E18" s="436"/>
      <c r="F18" s="438"/>
      <c r="G18" s="438"/>
      <c r="H18" s="436"/>
      <c r="I18" s="438"/>
      <c r="J18" s="438"/>
      <c r="K18" s="436"/>
      <c r="L18" s="438"/>
      <c r="M18" s="438"/>
      <c r="N18" s="436"/>
      <c r="O18" s="438"/>
      <c r="P18" s="438"/>
      <c r="Q18" s="438"/>
      <c r="R18" s="438"/>
      <c r="S18" s="438"/>
      <c r="T18" s="436"/>
      <c r="U18" s="436"/>
      <c r="V18" s="436"/>
      <c r="W18" s="439"/>
      <c r="X18" s="440"/>
      <c r="Y18" s="440"/>
      <c r="Z18" s="441"/>
      <c r="AA18" s="430"/>
      <c r="AB18" s="430"/>
      <c r="AC18" s="430"/>
      <c r="AD18" s="430"/>
      <c r="AE18" s="430"/>
      <c r="AF18" s="430"/>
      <c r="AG18" s="430"/>
      <c r="AH18" s="430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0"/>
      <c r="AZ18" s="430"/>
      <c r="BA18" s="430"/>
      <c r="BB18" s="430"/>
      <c r="BC18" s="430"/>
      <c r="BD18" s="430"/>
      <c r="BE18" s="430"/>
      <c r="BF18" s="430"/>
      <c r="BG18" s="430"/>
      <c r="BH18" s="430"/>
      <c r="BI18" s="430"/>
      <c r="BJ18" s="430"/>
      <c r="BK18" s="430"/>
      <c r="BL18" s="430"/>
      <c r="BM18" s="430"/>
      <c r="BN18" s="430"/>
      <c r="BO18" s="430"/>
      <c r="BP18" s="430"/>
      <c r="BQ18" s="430"/>
      <c r="BR18" s="430"/>
      <c r="BS18" s="430"/>
      <c r="BT18" s="430"/>
      <c r="BU18" s="430"/>
      <c r="BV18" s="430"/>
      <c r="BW18" s="430"/>
      <c r="BX18" s="430"/>
      <c r="BY18" s="430"/>
      <c r="BZ18" s="430"/>
      <c r="CA18" s="430"/>
      <c r="CB18" s="430"/>
      <c r="CC18" s="430"/>
      <c r="CD18" s="430"/>
      <c r="CE18" s="430"/>
      <c r="CF18" s="430"/>
      <c r="CG18" s="430"/>
      <c r="CH18" s="430"/>
      <c r="CI18" s="430"/>
      <c r="CJ18" s="430"/>
      <c r="CK18" s="430"/>
      <c r="CL18" s="430"/>
      <c r="CM18" s="430"/>
      <c r="CN18" s="430"/>
      <c r="CO18" s="430"/>
      <c r="CP18" s="430"/>
      <c r="CQ18" s="430"/>
      <c r="CR18" s="430"/>
      <c r="CS18" s="430"/>
      <c r="CT18" s="430"/>
      <c r="CU18" s="430"/>
      <c r="CV18" s="430"/>
      <c r="CW18" s="430"/>
      <c r="CX18" s="430"/>
      <c r="CY18" s="430"/>
      <c r="CZ18" s="430"/>
      <c r="DA18" s="430"/>
      <c r="DB18" s="430"/>
      <c r="DC18" s="430"/>
      <c r="DD18" s="430"/>
      <c r="DE18" s="430"/>
      <c r="DF18" s="430"/>
      <c r="DG18" s="430"/>
      <c r="DH18" s="430"/>
      <c r="DI18" s="430"/>
      <c r="DJ18" s="430"/>
      <c r="DK18" s="430"/>
      <c r="DL18" s="430"/>
      <c r="DM18" s="430"/>
      <c r="DN18" s="430"/>
      <c r="DO18" s="430"/>
      <c r="DP18" s="430"/>
      <c r="DQ18" s="430"/>
      <c r="DR18" s="430"/>
      <c r="DS18" s="430"/>
      <c r="DT18" s="430"/>
      <c r="DU18" s="430"/>
      <c r="DV18" s="430"/>
      <c r="DW18" s="430"/>
      <c r="DX18" s="430"/>
      <c r="DY18" s="430"/>
      <c r="DZ18" s="430"/>
      <c r="EA18" s="430"/>
      <c r="EB18" s="430"/>
      <c r="EC18" s="430"/>
      <c r="ED18" s="430"/>
      <c r="EE18" s="430"/>
      <c r="EF18" s="430"/>
      <c r="EG18" s="430"/>
      <c r="EH18" s="430"/>
      <c r="EI18" s="430"/>
      <c r="EJ18" s="430"/>
      <c r="EK18" s="430"/>
      <c r="EL18" s="430"/>
      <c r="EM18" s="430"/>
      <c r="EN18" s="430"/>
      <c r="EO18" s="430"/>
      <c r="EP18" s="430"/>
      <c r="EQ18" s="430"/>
      <c r="ER18" s="430"/>
      <c r="ES18" s="430"/>
      <c r="ET18" s="430"/>
      <c r="EU18" s="430"/>
      <c r="EV18" s="430"/>
      <c r="EW18" s="430"/>
      <c r="EX18" s="430"/>
      <c r="EY18" s="430"/>
      <c r="EZ18" s="430"/>
      <c r="FA18" s="430"/>
      <c r="FB18" s="430"/>
      <c r="FC18" s="430"/>
      <c r="FD18" s="430"/>
      <c r="FE18" s="430"/>
      <c r="FF18" s="430"/>
      <c r="FG18" s="430"/>
      <c r="FH18" s="430"/>
      <c r="FI18" s="430"/>
      <c r="FJ18" s="430"/>
      <c r="FK18" s="430"/>
      <c r="FL18" s="430"/>
      <c r="FM18" s="430"/>
      <c r="FN18" s="430"/>
      <c r="FO18" s="430"/>
      <c r="FP18" s="430"/>
      <c r="FQ18" s="430"/>
      <c r="FR18" s="430"/>
      <c r="FS18" s="430"/>
      <c r="FT18" s="430"/>
      <c r="FU18" s="430"/>
      <c r="FV18" s="430"/>
      <c r="FW18" s="430"/>
      <c r="FX18" s="430"/>
      <c r="FY18" s="430"/>
      <c r="FZ18" s="430"/>
      <c r="GA18" s="430"/>
      <c r="GB18" s="430"/>
      <c r="GC18" s="430"/>
      <c r="GD18" s="430"/>
      <c r="GE18" s="430"/>
      <c r="GF18" s="430"/>
      <c r="GG18" s="430"/>
      <c r="GH18" s="430"/>
      <c r="GI18" s="430"/>
      <c r="GJ18" s="430"/>
      <c r="GK18" s="430"/>
      <c r="GL18" s="430"/>
      <c r="GM18" s="430"/>
      <c r="GN18" s="430"/>
      <c r="GO18" s="430"/>
      <c r="GP18" s="430"/>
      <c r="GQ18" s="430"/>
      <c r="GR18" s="430"/>
      <c r="GS18" s="430"/>
      <c r="GT18" s="430"/>
      <c r="GU18" s="430"/>
      <c r="GV18" s="430"/>
      <c r="GW18" s="430"/>
      <c r="GX18" s="430"/>
      <c r="GY18" s="430"/>
      <c r="GZ18" s="430"/>
      <c r="HA18" s="430"/>
      <c r="HB18" s="430"/>
      <c r="HC18" s="430"/>
      <c r="HD18" s="430"/>
      <c r="HE18" s="430"/>
      <c r="HF18" s="430"/>
      <c r="HG18" s="430"/>
      <c r="HH18" s="430"/>
      <c r="HI18" s="430"/>
      <c r="HJ18" s="430"/>
      <c r="HK18" s="430"/>
      <c r="HL18" s="430"/>
      <c r="HM18" s="430"/>
      <c r="HN18" s="430"/>
      <c r="HO18" s="430"/>
      <c r="HP18" s="430"/>
      <c r="HQ18" s="430"/>
      <c r="HR18" s="430"/>
      <c r="HS18" s="430"/>
      <c r="HT18" s="430"/>
      <c r="HU18" s="430"/>
      <c r="HV18" s="430"/>
      <c r="HW18" s="430"/>
      <c r="HX18" s="430"/>
      <c r="HY18" s="430"/>
      <c r="HZ18" s="430"/>
      <c r="IA18" s="430"/>
      <c r="IB18" s="430"/>
      <c r="IC18" s="430"/>
      <c r="ID18" s="430"/>
      <c r="IE18" s="430"/>
      <c r="IF18" s="430"/>
      <c r="IG18" s="430"/>
      <c r="IH18" s="430"/>
      <c r="II18" s="430"/>
      <c r="IJ18" s="430"/>
    </row>
    <row r="19" spans="1:244" s="443" customFormat="1" ht="18" x14ac:dyDescent="0.25">
      <c r="A19" s="436"/>
      <c r="B19" s="436"/>
      <c r="C19" s="436"/>
      <c r="D19" s="438"/>
      <c r="E19" s="436"/>
      <c r="F19" s="438"/>
      <c r="G19" s="438"/>
      <c r="H19" s="436"/>
      <c r="I19" s="438"/>
      <c r="J19" s="438"/>
      <c r="K19" s="436"/>
      <c r="L19" s="438"/>
      <c r="M19" s="438"/>
      <c r="N19" s="436"/>
      <c r="O19" s="438"/>
      <c r="P19" s="438"/>
      <c r="Q19" s="438"/>
      <c r="R19" s="438"/>
      <c r="S19" s="438"/>
      <c r="T19" s="436"/>
      <c r="U19" s="436"/>
      <c r="V19" s="436"/>
      <c r="W19" s="439"/>
      <c r="X19" s="440"/>
      <c r="Y19" s="440"/>
      <c r="Z19" s="441"/>
      <c r="AA19" s="430"/>
      <c r="AB19" s="430"/>
      <c r="AC19" s="430"/>
      <c r="AD19" s="430"/>
      <c r="AE19" s="430"/>
      <c r="AF19" s="430"/>
      <c r="AG19" s="430"/>
      <c r="AH19" s="430"/>
      <c r="AI19" s="430"/>
      <c r="AJ19" s="430"/>
      <c r="AK19" s="430"/>
      <c r="AL19" s="430"/>
      <c r="AM19" s="430"/>
      <c r="AN19" s="430"/>
      <c r="AO19" s="430"/>
      <c r="AP19" s="430"/>
      <c r="AQ19" s="430"/>
      <c r="AR19" s="430"/>
      <c r="AS19" s="430"/>
      <c r="AT19" s="430"/>
      <c r="AU19" s="430"/>
      <c r="AV19" s="430"/>
      <c r="AW19" s="430"/>
      <c r="AX19" s="430"/>
      <c r="AY19" s="430"/>
      <c r="AZ19" s="430"/>
      <c r="BA19" s="430"/>
      <c r="BB19" s="430"/>
      <c r="BC19" s="430"/>
      <c r="BD19" s="430"/>
      <c r="BE19" s="430"/>
      <c r="BF19" s="430"/>
      <c r="BG19" s="430"/>
      <c r="BH19" s="430"/>
      <c r="BI19" s="430"/>
      <c r="BJ19" s="430"/>
      <c r="BK19" s="430"/>
      <c r="BL19" s="430"/>
      <c r="BM19" s="430"/>
      <c r="BN19" s="430"/>
      <c r="BO19" s="430"/>
      <c r="BP19" s="430"/>
      <c r="BQ19" s="430"/>
      <c r="BR19" s="430"/>
      <c r="BS19" s="430"/>
      <c r="BT19" s="430"/>
      <c r="BU19" s="430"/>
      <c r="BV19" s="430"/>
      <c r="BW19" s="430"/>
      <c r="BX19" s="430"/>
      <c r="BY19" s="430"/>
      <c r="BZ19" s="430"/>
      <c r="CA19" s="430"/>
      <c r="CB19" s="430"/>
      <c r="CC19" s="430"/>
      <c r="CD19" s="430"/>
      <c r="CE19" s="430"/>
      <c r="CF19" s="430"/>
      <c r="CG19" s="430"/>
      <c r="CH19" s="430"/>
      <c r="CI19" s="430"/>
      <c r="CJ19" s="430"/>
      <c r="CK19" s="430"/>
      <c r="CL19" s="430"/>
      <c r="CM19" s="430"/>
      <c r="CN19" s="430"/>
      <c r="CO19" s="430"/>
      <c r="CP19" s="430"/>
      <c r="CQ19" s="430"/>
      <c r="CR19" s="430"/>
      <c r="CS19" s="430"/>
      <c r="CT19" s="430"/>
      <c r="CU19" s="430"/>
      <c r="CV19" s="430"/>
      <c r="CW19" s="430"/>
      <c r="CX19" s="430"/>
      <c r="CY19" s="430"/>
      <c r="CZ19" s="430"/>
      <c r="DA19" s="430"/>
      <c r="DB19" s="430"/>
      <c r="DC19" s="430"/>
      <c r="DD19" s="430"/>
      <c r="DE19" s="430"/>
      <c r="DF19" s="430"/>
      <c r="DG19" s="430"/>
      <c r="DH19" s="430"/>
      <c r="DI19" s="430"/>
      <c r="DJ19" s="430"/>
      <c r="DK19" s="430"/>
      <c r="DL19" s="430"/>
      <c r="DM19" s="430"/>
      <c r="DN19" s="430"/>
      <c r="DO19" s="430"/>
      <c r="DP19" s="430"/>
      <c r="DQ19" s="430"/>
      <c r="DR19" s="430"/>
      <c r="DS19" s="430"/>
      <c r="DT19" s="430"/>
      <c r="DU19" s="430"/>
      <c r="DV19" s="430"/>
      <c r="DW19" s="430"/>
      <c r="DX19" s="430"/>
      <c r="DY19" s="430"/>
      <c r="DZ19" s="430"/>
      <c r="EA19" s="430"/>
      <c r="EB19" s="430"/>
      <c r="EC19" s="430"/>
      <c r="ED19" s="430"/>
      <c r="EE19" s="430"/>
      <c r="EF19" s="430"/>
      <c r="EG19" s="430"/>
      <c r="EH19" s="430"/>
      <c r="EI19" s="430"/>
      <c r="EJ19" s="430"/>
      <c r="EK19" s="430"/>
      <c r="EL19" s="430"/>
      <c r="EM19" s="430"/>
      <c r="EN19" s="430"/>
      <c r="EO19" s="430"/>
      <c r="EP19" s="430"/>
      <c r="EQ19" s="430"/>
      <c r="ER19" s="430"/>
      <c r="ES19" s="430"/>
      <c r="ET19" s="430"/>
      <c r="EU19" s="430"/>
      <c r="EV19" s="430"/>
      <c r="EW19" s="430"/>
      <c r="EX19" s="430"/>
      <c r="EY19" s="430"/>
      <c r="EZ19" s="430"/>
      <c r="FA19" s="430"/>
      <c r="FB19" s="430"/>
      <c r="FC19" s="430"/>
      <c r="FD19" s="430"/>
      <c r="FE19" s="430"/>
      <c r="FF19" s="430"/>
      <c r="FG19" s="430"/>
      <c r="FH19" s="430"/>
      <c r="FI19" s="430"/>
      <c r="FJ19" s="430"/>
      <c r="FK19" s="430"/>
      <c r="FL19" s="430"/>
      <c r="FM19" s="430"/>
      <c r="FN19" s="430"/>
      <c r="FO19" s="430"/>
      <c r="FP19" s="430"/>
      <c r="FQ19" s="430"/>
      <c r="FR19" s="430"/>
      <c r="FS19" s="430"/>
      <c r="FT19" s="430"/>
      <c r="FU19" s="430"/>
      <c r="FV19" s="430"/>
      <c r="FW19" s="430"/>
      <c r="FX19" s="430"/>
      <c r="FY19" s="430"/>
      <c r="FZ19" s="430"/>
      <c r="GA19" s="430"/>
      <c r="GB19" s="430"/>
      <c r="GC19" s="430"/>
      <c r="GD19" s="430"/>
      <c r="GE19" s="430"/>
      <c r="GF19" s="430"/>
      <c r="GG19" s="430"/>
      <c r="GH19" s="430"/>
      <c r="GI19" s="430"/>
      <c r="GJ19" s="430"/>
      <c r="GK19" s="430"/>
      <c r="GL19" s="430"/>
      <c r="GM19" s="430"/>
      <c r="GN19" s="430"/>
      <c r="GO19" s="430"/>
      <c r="GP19" s="430"/>
      <c r="GQ19" s="430"/>
      <c r="GR19" s="430"/>
      <c r="GS19" s="430"/>
      <c r="GT19" s="430"/>
      <c r="GU19" s="430"/>
      <c r="GV19" s="430"/>
      <c r="GW19" s="430"/>
      <c r="GX19" s="430"/>
      <c r="GY19" s="430"/>
      <c r="GZ19" s="430"/>
      <c r="HA19" s="430"/>
      <c r="HB19" s="430"/>
      <c r="HC19" s="430"/>
      <c r="HD19" s="430"/>
      <c r="HE19" s="430"/>
      <c r="HF19" s="430"/>
      <c r="HG19" s="430"/>
      <c r="HH19" s="430"/>
      <c r="HI19" s="430"/>
      <c r="HJ19" s="430"/>
      <c r="HK19" s="430"/>
      <c r="HL19" s="430"/>
      <c r="HM19" s="430"/>
      <c r="HN19" s="430"/>
      <c r="HO19" s="430"/>
      <c r="HP19" s="430"/>
      <c r="HQ19" s="430"/>
      <c r="HR19" s="430"/>
      <c r="HS19" s="430"/>
      <c r="HT19" s="430"/>
      <c r="HU19" s="430"/>
      <c r="HV19" s="430"/>
      <c r="HW19" s="430"/>
      <c r="HX19" s="430"/>
      <c r="HY19" s="430"/>
      <c r="HZ19" s="430"/>
      <c r="IA19" s="430"/>
      <c r="IB19" s="430"/>
      <c r="IC19" s="430"/>
      <c r="ID19" s="430"/>
      <c r="IE19" s="430"/>
      <c r="IF19" s="430"/>
      <c r="IG19" s="430"/>
      <c r="IH19" s="430"/>
      <c r="II19" s="430"/>
      <c r="IJ19" s="430"/>
    </row>
    <row r="20" spans="1:244" s="443" customFormat="1" x14ac:dyDescent="0.25">
      <c r="A20" s="444"/>
      <c r="B20" s="746" t="s">
        <v>101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445"/>
      <c r="X20" s="446"/>
      <c r="Y20" s="446"/>
      <c r="Z20" s="447"/>
    </row>
    <row r="21" spans="1:244" s="443" customFormat="1" ht="18" x14ac:dyDescent="0.25">
      <c r="A21" s="444"/>
      <c r="B21" s="747" t="s">
        <v>514</v>
      </c>
      <c r="C21" s="747"/>
      <c r="D21" s="747"/>
      <c r="E21" s="747"/>
      <c r="F21" s="747"/>
      <c r="G21" s="747"/>
      <c r="H21" s="747"/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</row>
    <row r="22" spans="1:244" s="443" customFormat="1" ht="18" x14ac:dyDescent="0.25">
      <c r="A22" s="444"/>
      <c r="B22" s="747"/>
      <c r="C22" s="747"/>
      <c r="D22" s="747"/>
      <c r="E22" s="747"/>
      <c r="F22" s="747"/>
      <c r="G22" s="747"/>
      <c r="H22" s="747"/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747"/>
      <c r="T22" s="747"/>
      <c r="U22" s="747"/>
      <c r="V22" s="747"/>
    </row>
    <row r="23" spans="1:244" s="443" customFormat="1" ht="18" x14ac:dyDescent="0.25">
      <c r="A23" s="444"/>
      <c r="B23" s="747"/>
      <c r="C23" s="747"/>
      <c r="D23" s="747"/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7"/>
      <c r="U23" s="747"/>
      <c r="V23" s="747"/>
    </row>
    <row r="24" spans="1:244" s="443" customFormat="1" ht="18" x14ac:dyDescent="0.25">
      <c r="A24" s="444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</row>
    <row r="25" spans="1:244" s="443" customFormat="1" ht="18" x14ac:dyDescent="0.25">
      <c r="A25" s="445"/>
      <c r="B25" s="748" t="s">
        <v>515</v>
      </c>
      <c r="C25" s="748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8"/>
      <c r="U25" s="748"/>
      <c r="V25" s="748"/>
      <c r="W25" s="445"/>
    </row>
    <row r="26" spans="1:244" s="443" customFormat="1" ht="18" x14ac:dyDescent="0.25">
      <c r="A26" s="445"/>
      <c r="B26" s="748"/>
      <c r="C26" s="748"/>
      <c r="D26" s="748"/>
      <c r="E26" s="748"/>
      <c r="F26" s="748"/>
      <c r="G26" s="748"/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445"/>
    </row>
    <row r="27" spans="1:244" s="443" customFormat="1" ht="18" x14ac:dyDescent="0.25">
      <c r="A27" s="445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445"/>
    </row>
    <row r="28" spans="1:244" s="443" customFormat="1" ht="18" x14ac:dyDescent="0.25">
      <c r="A28" s="445"/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445"/>
    </row>
    <row r="29" spans="1:244" s="443" customFormat="1" ht="18" x14ac:dyDescent="0.25">
      <c r="A29" s="445"/>
      <c r="B29" s="748" t="s">
        <v>523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445"/>
    </row>
    <row r="30" spans="1:244" x14ac:dyDescent="0.3">
      <c r="A30" s="445"/>
      <c r="B30" s="748"/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445"/>
      <c r="X30" s="443"/>
      <c r="Y30" s="443"/>
      <c r="Z30" s="443"/>
      <c r="AA30" s="443"/>
      <c r="AB30" s="443"/>
      <c r="AC30" s="443"/>
      <c r="AD30" s="443"/>
      <c r="AE30" s="443"/>
      <c r="AF30" s="443"/>
      <c r="AG30" s="443"/>
      <c r="AH30" s="443"/>
      <c r="AI30" s="443"/>
      <c r="AJ30" s="443"/>
      <c r="AK30" s="443"/>
      <c r="AL30" s="443"/>
      <c r="AM30" s="443"/>
      <c r="AN30" s="443"/>
      <c r="AO30" s="443"/>
      <c r="AP30" s="443"/>
      <c r="AQ30" s="443"/>
      <c r="AR30" s="443"/>
      <c r="AS30" s="443"/>
      <c r="AT30" s="443"/>
      <c r="AU30" s="443"/>
      <c r="AV30" s="443"/>
      <c r="AW30" s="443"/>
      <c r="AX30" s="443"/>
      <c r="AY30" s="443"/>
      <c r="AZ30" s="443"/>
      <c r="BA30" s="443"/>
      <c r="BB30" s="443"/>
      <c r="BC30" s="443"/>
      <c r="BD30" s="443"/>
      <c r="BE30" s="443"/>
      <c r="BF30" s="443"/>
      <c r="BG30" s="443"/>
      <c r="BH30" s="443"/>
      <c r="BI30" s="443"/>
      <c r="BJ30" s="443"/>
      <c r="BK30" s="443"/>
      <c r="BL30" s="443"/>
      <c r="BM30" s="443"/>
      <c r="BN30" s="443"/>
      <c r="BO30" s="443"/>
      <c r="BP30" s="443"/>
      <c r="BQ30" s="443"/>
      <c r="BR30" s="443"/>
      <c r="BS30" s="443"/>
      <c r="BT30" s="443"/>
      <c r="BU30" s="443"/>
      <c r="BV30" s="443"/>
      <c r="BW30" s="443"/>
      <c r="BX30" s="443"/>
      <c r="BY30" s="443"/>
      <c r="BZ30" s="443"/>
      <c r="CA30" s="443"/>
      <c r="CB30" s="443"/>
      <c r="CC30" s="443"/>
      <c r="CD30" s="443"/>
      <c r="CE30" s="443"/>
      <c r="CF30" s="443"/>
      <c r="CG30" s="443"/>
      <c r="CH30" s="443"/>
      <c r="CI30" s="443"/>
      <c r="CJ30" s="443"/>
      <c r="CK30" s="443"/>
      <c r="CL30" s="443"/>
      <c r="CM30" s="443"/>
      <c r="CN30" s="443"/>
      <c r="CO30" s="443"/>
      <c r="CP30" s="443"/>
      <c r="CQ30" s="443"/>
      <c r="CR30" s="443"/>
      <c r="CS30" s="443"/>
      <c r="CT30" s="443"/>
      <c r="CU30" s="443"/>
      <c r="CV30" s="443"/>
      <c r="CW30" s="443"/>
      <c r="CX30" s="443"/>
      <c r="CY30" s="443"/>
      <c r="CZ30" s="443"/>
      <c r="DA30" s="443"/>
      <c r="DB30" s="443"/>
      <c r="DC30" s="443"/>
      <c r="DD30" s="443"/>
      <c r="DE30" s="443"/>
      <c r="DF30" s="443"/>
      <c r="DG30" s="443"/>
      <c r="DH30" s="443"/>
      <c r="DI30" s="443"/>
      <c r="DJ30" s="443"/>
      <c r="DK30" s="443"/>
      <c r="DL30" s="443"/>
      <c r="DM30" s="443"/>
      <c r="DN30" s="443"/>
      <c r="DO30" s="443"/>
      <c r="DP30" s="443"/>
      <c r="DQ30" s="443"/>
      <c r="DR30" s="443"/>
      <c r="DS30" s="443"/>
      <c r="DT30" s="443"/>
      <c r="DU30" s="443"/>
      <c r="DV30" s="443"/>
      <c r="DW30" s="443"/>
      <c r="DX30" s="443"/>
      <c r="DY30" s="443"/>
      <c r="DZ30" s="443"/>
      <c r="EA30" s="443"/>
      <c r="EB30" s="443"/>
      <c r="EC30" s="443"/>
      <c r="ED30" s="443"/>
      <c r="EE30" s="443"/>
      <c r="EF30" s="443"/>
      <c r="EG30" s="443"/>
      <c r="EH30" s="443"/>
      <c r="EI30" s="443"/>
      <c r="EJ30" s="443"/>
      <c r="EK30" s="443"/>
      <c r="EL30" s="443"/>
      <c r="EM30" s="443"/>
      <c r="EN30" s="443"/>
      <c r="EO30" s="443"/>
      <c r="EP30" s="443"/>
      <c r="EQ30" s="443"/>
      <c r="ER30" s="443"/>
      <c r="ES30" s="443"/>
      <c r="ET30" s="443"/>
      <c r="EU30" s="443"/>
      <c r="EV30" s="443"/>
      <c r="EW30" s="443"/>
      <c r="EX30" s="443"/>
      <c r="EY30" s="443"/>
      <c r="EZ30" s="443"/>
      <c r="FA30" s="443"/>
      <c r="FB30" s="443"/>
      <c r="FC30" s="443"/>
      <c r="FD30" s="443"/>
      <c r="FE30" s="443"/>
      <c r="FF30" s="443"/>
      <c r="FG30" s="443"/>
      <c r="FH30" s="443"/>
      <c r="FI30" s="443"/>
      <c r="FJ30" s="443"/>
      <c r="FK30" s="443"/>
      <c r="FL30" s="443"/>
      <c r="FM30" s="443"/>
      <c r="FN30" s="443"/>
      <c r="FO30" s="443"/>
      <c r="FP30" s="443"/>
      <c r="FQ30" s="443"/>
      <c r="FR30" s="443"/>
      <c r="FS30" s="443"/>
      <c r="FT30" s="443"/>
      <c r="FU30" s="443"/>
      <c r="FV30" s="443"/>
      <c r="FW30" s="443"/>
      <c r="FX30" s="443"/>
      <c r="FY30" s="443"/>
      <c r="FZ30" s="443"/>
      <c r="GA30" s="443"/>
      <c r="GB30" s="443"/>
      <c r="GC30" s="443"/>
      <c r="GD30" s="443"/>
      <c r="GE30" s="443"/>
      <c r="GF30" s="443"/>
      <c r="GG30" s="443"/>
      <c r="GH30" s="443"/>
      <c r="GI30" s="443"/>
      <c r="GJ30" s="443"/>
      <c r="GK30" s="443"/>
      <c r="GL30" s="443"/>
      <c r="GM30" s="443"/>
      <c r="GN30" s="443"/>
      <c r="GO30" s="443"/>
      <c r="GP30" s="443"/>
      <c r="GQ30" s="443"/>
      <c r="GR30" s="443"/>
      <c r="GS30" s="443"/>
      <c r="GT30" s="443"/>
      <c r="GU30" s="443"/>
      <c r="GV30" s="443"/>
      <c r="GW30" s="443"/>
      <c r="GX30" s="443"/>
      <c r="GY30" s="443"/>
      <c r="GZ30" s="443"/>
      <c r="HA30" s="443"/>
      <c r="HB30" s="443"/>
      <c r="HC30" s="443"/>
      <c r="HD30" s="443"/>
      <c r="HE30" s="443"/>
      <c r="HF30" s="443"/>
      <c r="HG30" s="443"/>
      <c r="HH30" s="443"/>
      <c r="HI30" s="443"/>
      <c r="HJ30" s="443"/>
      <c r="HK30" s="443"/>
      <c r="HL30" s="443"/>
      <c r="HM30" s="443"/>
      <c r="HN30" s="443"/>
      <c r="HO30" s="443"/>
      <c r="HP30" s="443"/>
      <c r="HQ30" s="443"/>
      <c r="HR30" s="443"/>
      <c r="HS30" s="443"/>
      <c r="HT30" s="443"/>
      <c r="HU30" s="443"/>
      <c r="HV30" s="443"/>
      <c r="HW30" s="443"/>
      <c r="HX30" s="443"/>
      <c r="HY30" s="443"/>
      <c r="HZ30" s="443"/>
      <c r="IA30" s="443"/>
      <c r="IB30" s="443"/>
      <c r="IC30" s="443"/>
      <c r="ID30" s="443"/>
      <c r="IE30" s="443"/>
      <c r="IF30" s="443"/>
      <c r="IG30" s="443"/>
      <c r="IH30" s="443"/>
      <c r="II30" s="443"/>
      <c r="IJ30" s="443"/>
    </row>
    <row r="31" spans="1:244" x14ac:dyDescent="0.3">
      <c r="A31" s="445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445"/>
      <c r="X31" s="443"/>
      <c r="Y31" s="443"/>
      <c r="Z31" s="443"/>
      <c r="AA31" s="443"/>
      <c r="AB31" s="443"/>
      <c r="AC31" s="443"/>
      <c r="AD31" s="443"/>
      <c r="AE31" s="443"/>
      <c r="AF31" s="443"/>
      <c r="AG31" s="443"/>
      <c r="AH31" s="443"/>
      <c r="AI31" s="443"/>
      <c r="AJ31" s="443"/>
      <c r="AK31" s="443"/>
      <c r="AL31" s="443"/>
      <c r="AM31" s="443"/>
      <c r="AN31" s="443"/>
      <c r="AO31" s="443"/>
      <c r="AP31" s="443"/>
      <c r="AQ31" s="443"/>
      <c r="AR31" s="443"/>
      <c r="AS31" s="443"/>
      <c r="AT31" s="443"/>
      <c r="AU31" s="443"/>
      <c r="AV31" s="443"/>
      <c r="AW31" s="443"/>
      <c r="AX31" s="443"/>
      <c r="AY31" s="443"/>
      <c r="AZ31" s="443"/>
      <c r="BA31" s="443"/>
      <c r="BB31" s="443"/>
      <c r="BC31" s="443"/>
      <c r="BD31" s="443"/>
      <c r="BE31" s="443"/>
      <c r="BF31" s="443"/>
      <c r="BG31" s="443"/>
      <c r="BH31" s="443"/>
      <c r="BI31" s="443"/>
      <c r="BJ31" s="443"/>
      <c r="BK31" s="443"/>
      <c r="BL31" s="443"/>
      <c r="BM31" s="443"/>
      <c r="BN31" s="443"/>
      <c r="BO31" s="443"/>
      <c r="BP31" s="443"/>
      <c r="BQ31" s="443"/>
      <c r="BR31" s="443"/>
      <c r="BS31" s="443"/>
      <c r="BT31" s="443"/>
      <c r="BU31" s="443"/>
      <c r="BV31" s="443"/>
      <c r="BW31" s="443"/>
      <c r="BX31" s="443"/>
      <c r="BY31" s="443"/>
      <c r="BZ31" s="443"/>
      <c r="CA31" s="443"/>
      <c r="CB31" s="443"/>
      <c r="CC31" s="443"/>
      <c r="CD31" s="443"/>
      <c r="CE31" s="443"/>
      <c r="CF31" s="443"/>
      <c r="CG31" s="443"/>
      <c r="CH31" s="443"/>
      <c r="CI31" s="443"/>
      <c r="CJ31" s="443"/>
      <c r="CK31" s="443"/>
      <c r="CL31" s="443"/>
      <c r="CM31" s="443"/>
      <c r="CN31" s="443"/>
      <c r="CO31" s="443"/>
      <c r="CP31" s="443"/>
      <c r="CQ31" s="443"/>
      <c r="CR31" s="443"/>
      <c r="CS31" s="443"/>
      <c r="CT31" s="443"/>
      <c r="CU31" s="443"/>
      <c r="CV31" s="443"/>
      <c r="CW31" s="443"/>
      <c r="CX31" s="443"/>
      <c r="CY31" s="443"/>
      <c r="CZ31" s="443"/>
      <c r="DA31" s="443"/>
      <c r="DB31" s="443"/>
      <c r="DC31" s="443"/>
      <c r="DD31" s="443"/>
      <c r="DE31" s="443"/>
      <c r="DF31" s="443"/>
      <c r="DG31" s="443"/>
      <c r="DH31" s="443"/>
      <c r="DI31" s="443"/>
      <c r="DJ31" s="443"/>
      <c r="DK31" s="443"/>
      <c r="DL31" s="443"/>
      <c r="DM31" s="443"/>
      <c r="DN31" s="443"/>
      <c r="DO31" s="443"/>
      <c r="DP31" s="443"/>
      <c r="DQ31" s="443"/>
      <c r="DR31" s="443"/>
      <c r="DS31" s="443"/>
      <c r="DT31" s="443"/>
      <c r="DU31" s="443"/>
      <c r="DV31" s="443"/>
      <c r="DW31" s="443"/>
      <c r="DX31" s="443"/>
      <c r="DY31" s="443"/>
      <c r="DZ31" s="443"/>
      <c r="EA31" s="443"/>
      <c r="EB31" s="443"/>
      <c r="EC31" s="443"/>
      <c r="ED31" s="443"/>
      <c r="EE31" s="443"/>
      <c r="EF31" s="443"/>
      <c r="EG31" s="443"/>
      <c r="EH31" s="443"/>
      <c r="EI31" s="443"/>
      <c r="EJ31" s="443"/>
      <c r="EK31" s="443"/>
      <c r="EL31" s="443"/>
      <c r="EM31" s="443"/>
      <c r="EN31" s="443"/>
      <c r="EO31" s="443"/>
      <c r="EP31" s="443"/>
      <c r="EQ31" s="443"/>
      <c r="ER31" s="443"/>
      <c r="ES31" s="443"/>
      <c r="ET31" s="443"/>
      <c r="EU31" s="443"/>
      <c r="EV31" s="443"/>
      <c r="EW31" s="443"/>
      <c r="EX31" s="443"/>
      <c r="EY31" s="443"/>
      <c r="EZ31" s="443"/>
      <c r="FA31" s="443"/>
      <c r="FB31" s="443"/>
      <c r="FC31" s="443"/>
      <c r="FD31" s="443"/>
      <c r="FE31" s="443"/>
      <c r="FF31" s="443"/>
      <c r="FG31" s="443"/>
      <c r="FH31" s="443"/>
      <c r="FI31" s="443"/>
      <c r="FJ31" s="443"/>
      <c r="FK31" s="443"/>
      <c r="FL31" s="443"/>
      <c r="FM31" s="443"/>
      <c r="FN31" s="443"/>
      <c r="FO31" s="443"/>
      <c r="FP31" s="443"/>
      <c r="FQ31" s="443"/>
      <c r="FR31" s="443"/>
      <c r="FS31" s="443"/>
      <c r="FT31" s="443"/>
      <c r="FU31" s="443"/>
      <c r="FV31" s="443"/>
      <c r="FW31" s="443"/>
      <c r="FX31" s="443"/>
      <c r="FY31" s="443"/>
      <c r="FZ31" s="443"/>
      <c r="GA31" s="443"/>
      <c r="GB31" s="443"/>
      <c r="GC31" s="443"/>
      <c r="GD31" s="443"/>
      <c r="GE31" s="443"/>
      <c r="GF31" s="443"/>
      <c r="GG31" s="443"/>
      <c r="GH31" s="443"/>
      <c r="GI31" s="443"/>
      <c r="GJ31" s="443"/>
      <c r="GK31" s="443"/>
      <c r="GL31" s="443"/>
      <c r="GM31" s="443"/>
      <c r="GN31" s="443"/>
      <c r="GO31" s="443"/>
      <c r="GP31" s="443"/>
      <c r="GQ31" s="443"/>
      <c r="GR31" s="443"/>
      <c r="GS31" s="443"/>
      <c r="GT31" s="443"/>
      <c r="GU31" s="443"/>
      <c r="GV31" s="443"/>
      <c r="GW31" s="443"/>
      <c r="GX31" s="443"/>
      <c r="GY31" s="443"/>
      <c r="GZ31" s="443"/>
      <c r="HA31" s="443"/>
      <c r="HB31" s="443"/>
      <c r="HC31" s="443"/>
      <c r="HD31" s="443"/>
      <c r="HE31" s="443"/>
      <c r="HF31" s="443"/>
      <c r="HG31" s="443"/>
      <c r="HH31" s="443"/>
      <c r="HI31" s="443"/>
      <c r="HJ31" s="443"/>
      <c r="HK31" s="443"/>
      <c r="HL31" s="443"/>
      <c r="HM31" s="443"/>
      <c r="HN31" s="443"/>
      <c r="HO31" s="443"/>
      <c r="HP31" s="443"/>
      <c r="HQ31" s="443"/>
      <c r="HR31" s="443"/>
      <c r="HS31" s="443"/>
      <c r="HT31" s="443"/>
      <c r="HU31" s="443"/>
      <c r="HV31" s="443"/>
      <c r="HW31" s="443"/>
      <c r="HX31" s="443"/>
      <c r="HY31" s="443"/>
      <c r="HZ31" s="443"/>
      <c r="IA31" s="443"/>
      <c r="IB31" s="443"/>
      <c r="IC31" s="443"/>
      <c r="ID31" s="443"/>
      <c r="IE31" s="443"/>
      <c r="IF31" s="443"/>
      <c r="IG31" s="443"/>
      <c r="IH31" s="443"/>
      <c r="II31" s="443"/>
      <c r="IJ31" s="443"/>
    </row>
    <row r="32" spans="1:244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</row>
    <row r="33" spans="2:17" x14ac:dyDescent="0.3">
      <c r="B33" s="460" t="s">
        <v>516</v>
      </c>
      <c r="C33" s="445"/>
      <c r="D33" s="448"/>
      <c r="E33" s="445"/>
      <c r="F33" s="449"/>
      <c r="G33" s="448"/>
      <c r="H33" s="445"/>
      <c r="I33" s="449"/>
      <c r="J33" s="450"/>
      <c r="K33" s="445"/>
      <c r="L33" s="449" t="s">
        <v>103</v>
      </c>
      <c r="M33" s="450"/>
      <c r="N33" s="750">
        <v>46129</v>
      </c>
      <c r="O33" s="750"/>
      <c r="P33" s="750"/>
      <c r="Q33" s="750"/>
    </row>
    <row r="34" spans="2:17" x14ac:dyDescent="0.3">
      <c r="P34" s="451"/>
    </row>
    <row r="35" spans="2:17" x14ac:dyDescent="0.3">
      <c r="P35" s="451"/>
    </row>
    <row r="36" spans="2:17" x14ac:dyDescent="0.3">
      <c r="P36" s="451"/>
    </row>
    <row r="37" spans="2:17" x14ac:dyDescent="0.3">
      <c r="P37" s="451"/>
    </row>
    <row r="38" spans="2:17" x14ac:dyDescent="0.3">
      <c r="P38" s="451"/>
    </row>
    <row r="39" spans="2:17" x14ac:dyDescent="0.3">
      <c r="P39" s="451"/>
    </row>
    <row r="40" spans="2:17" x14ac:dyDescent="0.3">
      <c r="P40" s="451"/>
    </row>
    <row r="41" spans="2:17" x14ac:dyDescent="0.3">
      <c r="P41" s="451"/>
    </row>
    <row r="42" spans="2:17" x14ac:dyDescent="0.3">
      <c r="P42" s="451"/>
    </row>
    <row r="43" spans="2:17" x14ac:dyDescent="0.3">
      <c r="P43" s="451"/>
    </row>
    <row r="44" spans="2:17" x14ac:dyDescent="0.3">
      <c r="P44" s="451"/>
    </row>
    <row r="45" spans="2:17" x14ac:dyDescent="0.3">
      <c r="P45" s="451"/>
    </row>
    <row r="46" spans="2:17" x14ac:dyDescent="0.3">
      <c r="P46" s="451"/>
    </row>
    <row r="47" spans="2:17" x14ac:dyDescent="0.3">
      <c r="P47" s="451"/>
    </row>
    <row r="48" spans="2:17" x14ac:dyDescent="0.3">
      <c r="P48" s="451"/>
    </row>
  </sheetData>
  <protectedRanges>
    <protectedRange sqref="G12 I12 J12:J13 L12:L13 M12:M14 O12:O14 V12:V15" name="Oblast1_1_1"/>
    <protectedRange sqref="B12:B15" name="Oblast1_1_2_1"/>
  </protectedRanges>
  <mergeCells count="26">
    <mergeCell ref="B30:V30"/>
    <mergeCell ref="B31:V31"/>
    <mergeCell ref="B32:V32"/>
    <mergeCell ref="N33:Q33"/>
    <mergeCell ref="B25:V25"/>
    <mergeCell ref="B26:V26"/>
    <mergeCell ref="B27:V27"/>
    <mergeCell ref="B28:V28"/>
    <mergeCell ref="B29:V29"/>
    <mergeCell ref="B20:V20"/>
    <mergeCell ref="B21:V21"/>
    <mergeCell ref="B22:V22"/>
    <mergeCell ref="B23:V23"/>
    <mergeCell ref="B24:V24"/>
    <mergeCell ref="T12:U12"/>
    <mergeCell ref="T13:U13"/>
    <mergeCell ref="T14:U14"/>
    <mergeCell ref="T15:U15"/>
    <mergeCell ref="T16:U16"/>
    <mergeCell ref="A9:V9"/>
    <mergeCell ref="D11:F11"/>
    <mergeCell ref="G11:I11"/>
    <mergeCell ref="J11:L11"/>
    <mergeCell ref="M11:O11"/>
    <mergeCell ref="R11:S11"/>
    <mergeCell ref="T11:U11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8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IJ48"/>
  <sheetViews>
    <sheetView view="pageBreakPreview" topLeftCell="A4" zoomScale="110" zoomScaleNormal="100" zoomScalePageLayoutView="110" workbookViewId="0">
      <selection activeCell="G11" sqref="G11:I11"/>
    </sheetView>
  </sheetViews>
  <sheetFormatPr defaultColWidth="1.7109375" defaultRowHeight="20.25" x14ac:dyDescent="0.3"/>
  <cols>
    <col min="1" max="1" width="4.7109375" style="409" customWidth="1"/>
    <col min="2" max="2" width="42.140625" style="409" customWidth="1"/>
    <col min="3" max="3" width="9.7109375" style="409" hidden="1" customWidth="1"/>
    <col min="4" max="4" width="5.7109375" style="410" customWidth="1"/>
    <col min="5" max="5" width="1.7109375" style="409"/>
    <col min="6" max="6" width="5.7109375" style="411" customWidth="1"/>
    <col min="7" max="7" width="5.7109375" style="410" customWidth="1"/>
    <col min="8" max="8" width="1.7109375" style="409"/>
    <col min="9" max="9" width="5.7109375" style="411" customWidth="1"/>
    <col min="10" max="10" width="5.7109375" style="412" customWidth="1"/>
    <col min="11" max="11" width="1.7109375" style="409"/>
    <col min="12" max="12" width="5.7109375" style="411" customWidth="1"/>
    <col min="13" max="13" width="5.7109375" style="412" customWidth="1"/>
    <col min="14" max="14" width="1.7109375" style="409"/>
    <col min="15" max="15" width="5.7109375" style="411" customWidth="1"/>
    <col min="16" max="16" width="8.7109375" style="412" customWidth="1"/>
    <col min="17" max="17" width="8.7109375" style="410" customWidth="1"/>
    <col min="18" max="18" width="8.85546875" style="412" customWidth="1"/>
    <col min="19" max="19" width="8.85546875" style="410" customWidth="1"/>
    <col min="20" max="20" width="5.28515625" style="409" customWidth="1"/>
    <col min="21" max="21" width="13.7109375" style="409" customWidth="1"/>
    <col min="22" max="22" width="10" style="409" customWidth="1"/>
    <col min="23" max="23" width="7" style="409" customWidth="1"/>
    <col min="24" max="241" width="9.140625" style="413" customWidth="1"/>
    <col min="242" max="242" width="2.7109375" style="413" customWidth="1"/>
    <col min="243" max="243" width="17.5703125" style="413" customWidth="1"/>
    <col min="244" max="244" width="11.5703125" style="413" hidden="1" customWidth="1"/>
    <col min="245" max="16384" width="1.7109375" style="413"/>
  </cols>
  <sheetData>
    <row r="1" spans="1:244" s="452" customFormat="1" ht="15" x14ac:dyDescent="0.25">
      <c r="B1" s="453"/>
      <c r="G1" s="454"/>
      <c r="H1" s="455"/>
      <c r="J1" s="456"/>
      <c r="K1" s="456"/>
      <c r="L1" s="457"/>
      <c r="M1" s="454"/>
      <c r="N1" s="458"/>
      <c r="Q1" s="459"/>
      <c r="R1" s="457"/>
      <c r="S1" s="454"/>
    </row>
    <row r="2" spans="1:244" s="452" customFormat="1" ht="15" x14ac:dyDescent="0.25">
      <c r="B2" s="453"/>
      <c r="G2" s="454"/>
      <c r="H2" s="455"/>
      <c r="J2" s="456"/>
      <c r="K2" s="456"/>
      <c r="L2" s="457"/>
      <c r="M2" s="454"/>
      <c r="N2" s="458"/>
      <c r="Q2" s="459"/>
      <c r="R2" s="457"/>
      <c r="S2" s="454"/>
    </row>
    <row r="3" spans="1:244" s="452" customFormat="1" ht="15" x14ac:dyDescent="0.25">
      <c r="B3" s="453"/>
      <c r="G3" s="454"/>
      <c r="H3" s="455"/>
      <c r="J3" s="456"/>
      <c r="K3" s="456"/>
      <c r="L3" s="457"/>
      <c r="M3" s="454"/>
      <c r="N3" s="458"/>
      <c r="Q3" s="459"/>
      <c r="R3" s="457"/>
      <c r="S3" s="454"/>
    </row>
    <row r="4" spans="1:244" s="452" customFormat="1" ht="15" x14ac:dyDescent="0.25">
      <c r="B4" s="453"/>
      <c r="G4" s="454"/>
      <c r="H4" s="455"/>
      <c r="J4" s="456"/>
      <c r="K4" s="456"/>
      <c r="L4" s="457"/>
      <c r="M4" s="454"/>
      <c r="N4" s="458"/>
      <c r="Q4" s="459"/>
      <c r="R4" s="457"/>
      <c r="S4" s="454"/>
    </row>
    <row r="5" spans="1:244" s="452" customFormat="1" ht="15" x14ac:dyDescent="0.25">
      <c r="B5" s="453"/>
      <c r="G5" s="454"/>
      <c r="H5" s="455"/>
      <c r="J5" s="456"/>
      <c r="K5" s="456"/>
      <c r="L5" s="457"/>
      <c r="M5" s="454"/>
      <c r="N5" s="458"/>
      <c r="Q5" s="459"/>
      <c r="R5" s="457"/>
      <c r="S5" s="454"/>
    </row>
    <row r="6" spans="1:244" s="452" customFormat="1" ht="15" x14ac:dyDescent="0.25">
      <c r="B6" s="453"/>
      <c r="G6" s="454"/>
      <c r="H6" s="455"/>
      <c r="J6" s="456"/>
      <c r="K6" s="456"/>
      <c r="L6" s="457"/>
      <c r="M6" s="454"/>
      <c r="N6" s="458"/>
      <c r="Q6" s="459"/>
      <c r="R6" s="457"/>
      <c r="S6" s="454"/>
    </row>
    <row r="7" spans="1:244" s="452" customFormat="1" ht="15" x14ac:dyDescent="0.25">
      <c r="B7" s="453"/>
      <c r="G7" s="454"/>
      <c r="H7" s="455"/>
      <c r="J7" s="456"/>
      <c r="K7" s="456"/>
      <c r="L7" s="457"/>
      <c r="M7" s="454"/>
      <c r="N7" s="458"/>
      <c r="Q7" s="459"/>
      <c r="R7" s="457"/>
      <c r="S7" s="454"/>
    </row>
    <row r="8" spans="1:244" s="452" customFormat="1" ht="15" x14ac:dyDescent="0.25">
      <c r="B8" s="453"/>
      <c r="G8" s="454"/>
      <c r="H8" s="455"/>
      <c r="J8" s="456"/>
      <c r="K8" s="456"/>
      <c r="L8" s="457"/>
      <c r="M8" s="454"/>
      <c r="N8" s="458"/>
      <c r="Q8" s="459"/>
      <c r="R8" s="457"/>
      <c r="S8" s="454"/>
    </row>
    <row r="9" spans="1:244" s="415" customFormat="1" ht="36" x14ac:dyDescent="0.35">
      <c r="A9" s="741" t="s">
        <v>104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414"/>
    </row>
    <row r="10" spans="1:244" s="415" customFormat="1" ht="21" x14ac:dyDescent="0.35">
      <c r="A10" s="414"/>
      <c r="B10" s="414"/>
      <c r="C10" s="414"/>
      <c r="D10" s="416"/>
      <c r="E10" s="414"/>
      <c r="F10" s="417"/>
      <c r="G10" s="416"/>
      <c r="H10" s="414"/>
      <c r="I10" s="417"/>
      <c r="J10" s="418"/>
      <c r="K10" s="414"/>
      <c r="L10" s="417"/>
      <c r="M10" s="418"/>
      <c r="N10" s="414"/>
      <c r="O10" s="417"/>
      <c r="P10" s="419"/>
      <c r="Q10" s="416"/>
      <c r="R10" s="418"/>
      <c r="S10" s="416"/>
      <c r="T10" s="414"/>
      <c r="U10" s="414"/>
      <c r="V10" s="414"/>
      <c r="W10" s="414"/>
    </row>
    <row r="11" spans="1:244" s="415" customFormat="1" ht="21" x14ac:dyDescent="0.35">
      <c r="A11" s="420"/>
      <c r="B11" s="421" t="s">
        <v>92</v>
      </c>
      <c r="C11" s="422" t="s">
        <v>93</v>
      </c>
      <c r="D11" s="742" t="s">
        <v>20</v>
      </c>
      <c r="E11" s="742"/>
      <c r="F11" s="742"/>
      <c r="G11" s="742" t="s">
        <v>496</v>
      </c>
      <c r="H11" s="742"/>
      <c r="I11" s="742"/>
      <c r="J11" s="742" t="s">
        <v>24</v>
      </c>
      <c r="K11" s="742"/>
      <c r="L11" s="742"/>
      <c r="M11" s="742" t="s">
        <v>23</v>
      </c>
      <c r="N11" s="742"/>
      <c r="O11" s="742"/>
      <c r="P11" s="423" t="s">
        <v>94</v>
      </c>
      <c r="Q11" s="424" t="s">
        <v>95</v>
      </c>
      <c r="R11" s="743" t="s">
        <v>96</v>
      </c>
      <c r="S11" s="743"/>
      <c r="T11" s="743" t="s">
        <v>97</v>
      </c>
      <c r="U11" s="743"/>
      <c r="V11" s="425" t="s">
        <v>12</v>
      </c>
      <c r="W11" s="416"/>
      <c r="X11" s="426"/>
      <c r="Y11" s="426"/>
      <c r="Z11" s="426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414"/>
      <c r="AL11" s="414"/>
      <c r="AM11" s="414"/>
      <c r="AN11" s="414"/>
      <c r="AO11" s="414"/>
      <c r="AP11" s="414"/>
      <c r="AQ11" s="414"/>
      <c r="AR11" s="414"/>
      <c r="AS11" s="414"/>
      <c r="AT11" s="414"/>
      <c r="AU11" s="414"/>
      <c r="AV11" s="414"/>
      <c r="AW11" s="414"/>
      <c r="AX11" s="414"/>
      <c r="AY11" s="414"/>
      <c r="AZ11" s="414"/>
      <c r="BA11" s="414"/>
      <c r="BB11" s="414"/>
      <c r="BC11" s="414"/>
      <c r="BD11" s="414"/>
      <c r="BE11" s="414"/>
      <c r="BF11" s="414"/>
      <c r="BG11" s="414"/>
      <c r="BH11" s="414"/>
      <c r="BI11" s="414"/>
      <c r="BJ11" s="414"/>
      <c r="BK11" s="414"/>
      <c r="BL11" s="414"/>
      <c r="BM11" s="414"/>
      <c r="BN11" s="414"/>
      <c r="BO11" s="414"/>
      <c r="BP11" s="414"/>
      <c r="BQ11" s="414"/>
      <c r="BR11" s="414"/>
      <c r="BS11" s="414"/>
      <c r="BT11" s="414"/>
      <c r="BU11" s="414"/>
      <c r="BV11" s="414"/>
      <c r="BW11" s="414"/>
      <c r="BX11" s="414"/>
      <c r="BY11" s="414"/>
      <c r="BZ11" s="414"/>
      <c r="CA11" s="414"/>
      <c r="CB11" s="414"/>
      <c r="CC11" s="414"/>
      <c r="CD11" s="414"/>
      <c r="CE11" s="414"/>
      <c r="CF11" s="414"/>
      <c r="CG11" s="414"/>
      <c r="CH11" s="414"/>
      <c r="CI11" s="414"/>
      <c r="CJ11" s="414"/>
      <c r="CK11" s="414"/>
      <c r="CL11" s="414"/>
      <c r="CM11" s="414"/>
      <c r="CN11" s="414"/>
      <c r="CO11" s="414"/>
      <c r="CP11" s="414"/>
      <c r="CQ11" s="414"/>
      <c r="CR11" s="414"/>
      <c r="CS11" s="414"/>
      <c r="CT11" s="414"/>
      <c r="CU11" s="414"/>
      <c r="CV11" s="414"/>
      <c r="CW11" s="414"/>
      <c r="CX11" s="414"/>
      <c r="CY11" s="414"/>
      <c r="CZ11" s="414"/>
      <c r="DA11" s="414"/>
      <c r="DB11" s="414"/>
      <c r="DC11" s="414"/>
      <c r="DD11" s="414"/>
      <c r="DE11" s="414"/>
      <c r="DF11" s="414"/>
      <c r="DG11" s="414"/>
      <c r="DH11" s="414"/>
      <c r="DI11" s="414"/>
      <c r="DJ11" s="414"/>
      <c r="DK11" s="414"/>
      <c r="DL11" s="414"/>
      <c r="DM11" s="414"/>
      <c r="DN11" s="414"/>
      <c r="DO11" s="414"/>
      <c r="DP11" s="414"/>
      <c r="DQ11" s="414"/>
      <c r="DR11" s="414"/>
      <c r="DS11" s="414"/>
      <c r="DT11" s="414"/>
      <c r="DU11" s="414"/>
      <c r="DV11" s="414"/>
      <c r="DW11" s="414"/>
      <c r="DX11" s="414"/>
      <c r="DY11" s="414"/>
      <c r="DZ11" s="414"/>
      <c r="EA11" s="414"/>
      <c r="EB11" s="414"/>
      <c r="EC11" s="414"/>
      <c r="ED11" s="414"/>
      <c r="EE11" s="414"/>
      <c r="EF11" s="414"/>
      <c r="EG11" s="414"/>
      <c r="EH11" s="414"/>
      <c r="EI11" s="414"/>
      <c r="EJ11" s="414"/>
      <c r="EK11" s="414"/>
      <c r="EL11" s="414"/>
      <c r="EM11" s="414"/>
      <c r="EN11" s="414"/>
      <c r="EO11" s="414"/>
      <c r="EP11" s="414"/>
      <c r="EQ11" s="414"/>
      <c r="ER11" s="414"/>
      <c r="ES11" s="414"/>
      <c r="ET11" s="414"/>
      <c r="EU11" s="414"/>
      <c r="EV11" s="414"/>
      <c r="EW11" s="414"/>
      <c r="EX11" s="414"/>
      <c r="EY11" s="414"/>
      <c r="EZ11" s="414"/>
      <c r="FA11" s="414"/>
      <c r="FB11" s="414"/>
      <c r="FC11" s="414"/>
      <c r="FD11" s="414"/>
      <c r="FE11" s="414"/>
      <c r="FF11" s="414"/>
      <c r="FG11" s="414"/>
      <c r="FH11" s="414"/>
      <c r="FI11" s="414"/>
      <c r="FJ11" s="414"/>
      <c r="FK11" s="414"/>
      <c r="FL11" s="414"/>
      <c r="FM11" s="414"/>
      <c r="FN11" s="414"/>
      <c r="FO11" s="414"/>
      <c r="FP11" s="414"/>
      <c r="FQ11" s="414"/>
      <c r="FR11" s="414"/>
      <c r="FS11" s="414"/>
      <c r="FT11" s="414"/>
      <c r="FU11" s="414"/>
      <c r="FV11" s="414"/>
      <c r="FW11" s="414"/>
      <c r="FX11" s="414"/>
      <c r="FY11" s="414"/>
      <c r="FZ11" s="414"/>
      <c r="GA11" s="414"/>
      <c r="GB11" s="414"/>
      <c r="GC11" s="414"/>
      <c r="GD11" s="414"/>
      <c r="GE11" s="414"/>
      <c r="GF11" s="414"/>
      <c r="GG11" s="414"/>
      <c r="GH11" s="414"/>
      <c r="GI11" s="414"/>
      <c r="GJ11" s="414"/>
      <c r="GK11" s="414"/>
      <c r="GL11" s="414"/>
      <c r="GM11" s="414"/>
      <c r="GN11" s="414"/>
      <c r="GO11" s="414"/>
      <c r="GP11" s="414"/>
      <c r="GQ11" s="414"/>
      <c r="GR11" s="414"/>
      <c r="GS11" s="414"/>
      <c r="GT11" s="414"/>
      <c r="GU11" s="414"/>
      <c r="GV11" s="414"/>
      <c r="GW11" s="414"/>
      <c r="GX11" s="414"/>
      <c r="GY11" s="414"/>
      <c r="GZ11" s="414"/>
      <c r="HA11" s="414"/>
      <c r="HB11" s="414"/>
      <c r="HC11" s="414"/>
      <c r="HD11" s="414"/>
      <c r="HE11" s="414"/>
      <c r="HF11" s="414"/>
      <c r="HG11" s="414"/>
      <c r="HH11" s="414"/>
      <c r="HI11" s="414"/>
      <c r="HJ11" s="414"/>
      <c r="HK11" s="414"/>
      <c r="HL11" s="414"/>
      <c r="HM11" s="414"/>
      <c r="HN11" s="414"/>
      <c r="HO11" s="414"/>
      <c r="HP11" s="414"/>
      <c r="HQ11" s="414"/>
      <c r="HR11" s="414"/>
      <c r="HS11" s="414"/>
      <c r="HT11" s="414"/>
      <c r="HU11" s="414"/>
      <c r="HV11" s="414"/>
      <c r="HW11" s="414"/>
      <c r="HX11" s="414"/>
      <c r="HY11" s="414"/>
      <c r="HZ11" s="414"/>
      <c r="IA11" s="414"/>
      <c r="IB11" s="414"/>
      <c r="IC11" s="414"/>
      <c r="ID11" s="414"/>
      <c r="IE11" s="414"/>
      <c r="IF11" s="414"/>
      <c r="IG11" s="414"/>
      <c r="IH11" s="414"/>
      <c r="II11" s="414"/>
      <c r="IJ11" s="414"/>
    </row>
    <row r="12" spans="1:244" s="415" customFormat="1" ht="21" x14ac:dyDescent="0.35">
      <c r="A12" s="427">
        <v>1</v>
      </c>
      <c r="B12" s="461" t="s">
        <v>519</v>
      </c>
      <c r="C12" s="428"/>
      <c r="D12" s="464"/>
      <c r="E12" s="469"/>
      <c r="F12" s="470"/>
      <c r="G12" s="471">
        <v>17</v>
      </c>
      <c r="H12" s="466" t="s">
        <v>98</v>
      </c>
      <c r="I12" s="472">
        <v>14</v>
      </c>
      <c r="J12" s="471">
        <v>28</v>
      </c>
      <c r="K12" s="466" t="s">
        <v>98</v>
      </c>
      <c r="L12" s="472">
        <v>17</v>
      </c>
      <c r="M12" s="471">
        <v>39</v>
      </c>
      <c r="N12" s="466" t="s">
        <v>98</v>
      </c>
      <c r="O12" s="472">
        <v>16</v>
      </c>
      <c r="P12" s="462">
        <f>IF(G12&gt;I12,1,0)+IF(J12&gt;L12,1,0)+IF(M12&gt;O12,1,0)</f>
        <v>3</v>
      </c>
      <c r="Q12" s="463">
        <f>IF(G12&lt;I12,1,0)+IF(J12&lt;L12,1,0)+IF(M12&lt;O12,1,0)</f>
        <v>0</v>
      </c>
      <c r="R12" s="463">
        <f>G12+J12+M12</f>
        <v>84</v>
      </c>
      <c r="S12" s="463">
        <f>I12+L12+O12</f>
        <v>47</v>
      </c>
      <c r="T12" s="744">
        <f>P12*2+Q12*1</f>
        <v>6</v>
      </c>
      <c r="U12" s="744"/>
      <c r="V12" s="465">
        <f>1+IF(T12&lt;T13,1,0)+IF(T12&lt;T14,1,0)+IF(T12&lt;T15,1,0)</f>
        <v>1</v>
      </c>
      <c r="W12" s="414"/>
      <c r="X12" s="426"/>
      <c r="Y12" s="426"/>
      <c r="Z12" s="429"/>
    </row>
    <row r="13" spans="1:244" s="415" customFormat="1" ht="21" x14ac:dyDescent="0.35">
      <c r="A13" s="427">
        <v>2</v>
      </c>
      <c r="B13" s="461" t="s">
        <v>517</v>
      </c>
      <c r="C13" s="428"/>
      <c r="D13" s="462">
        <f>I12</f>
        <v>14</v>
      </c>
      <c r="E13" s="467" t="s">
        <v>98</v>
      </c>
      <c r="F13" s="472">
        <f>G12</f>
        <v>17</v>
      </c>
      <c r="G13" s="468"/>
      <c r="H13" s="469"/>
      <c r="I13" s="470"/>
      <c r="J13" s="471">
        <v>10</v>
      </c>
      <c r="K13" s="466" t="s">
        <v>98</v>
      </c>
      <c r="L13" s="472">
        <v>26</v>
      </c>
      <c r="M13" s="471">
        <v>24</v>
      </c>
      <c r="N13" s="466" t="s">
        <v>98</v>
      </c>
      <c r="O13" s="472">
        <v>15</v>
      </c>
      <c r="P13" s="462">
        <f>IF(D13&gt;F13,1,0)+IF(J13&gt;L13,1,0)+IF(M13&gt;O13,1,0)</f>
        <v>1</v>
      </c>
      <c r="Q13" s="463">
        <f>IF(D13&lt;F13,1,0)+IF(J13&lt;L13,1,0)+IF(M13&lt;O13,1,0)</f>
        <v>2</v>
      </c>
      <c r="R13" s="463">
        <f>D13+J13+M13</f>
        <v>48</v>
      </c>
      <c r="S13" s="463">
        <f>F13+L13+O13</f>
        <v>58</v>
      </c>
      <c r="T13" s="744">
        <f>P13*2+Q13*1</f>
        <v>4</v>
      </c>
      <c r="U13" s="744"/>
      <c r="V13" s="465">
        <f>1+IF(T13&lt;T12,1,0)+IF(T13&lt;T14,1,0)+IF(T13&lt;T15,1,0)</f>
        <v>3</v>
      </c>
      <c r="W13" s="414"/>
      <c r="X13" s="426"/>
      <c r="Y13" s="426"/>
      <c r="Z13" s="429"/>
    </row>
    <row r="14" spans="1:244" ht="21" x14ac:dyDescent="0.35">
      <c r="A14" s="427">
        <v>3</v>
      </c>
      <c r="B14" s="461" t="s">
        <v>520</v>
      </c>
      <c r="C14" s="428"/>
      <c r="D14" s="462">
        <v>17</v>
      </c>
      <c r="E14" s="467" t="s">
        <v>98</v>
      </c>
      <c r="F14" s="472">
        <v>28</v>
      </c>
      <c r="G14" s="471">
        <v>26</v>
      </c>
      <c r="H14" s="467" t="s">
        <v>98</v>
      </c>
      <c r="I14" s="472">
        <v>10</v>
      </c>
      <c r="J14" s="468"/>
      <c r="K14" s="469"/>
      <c r="L14" s="470"/>
      <c r="M14" s="471">
        <v>17</v>
      </c>
      <c r="N14" s="466" t="s">
        <v>98</v>
      </c>
      <c r="O14" s="472">
        <v>4</v>
      </c>
      <c r="P14" s="462">
        <f>IF(D14&gt;F14,1,0)+IF(G14&gt;I14,1,0)+IF(M14&gt;O14,1,0)</f>
        <v>2</v>
      </c>
      <c r="Q14" s="463">
        <f>IF(D14&lt;F14,1,0)+IF(G14&lt;I14,1,0)+IF(M14&lt;O14,1,0)</f>
        <v>1</v>
      </c>
      <c r="R14" s="463">
        <f>D14+G14+M14</f>
        <v>60</v>
      </c>
      <c r="S14" s="463">
        <f>F14+I14+O14</f>
        <v>42</v>
      </c>
      <c r="T14" s="744">
        <f>P14*2+Q14*1</f>
        <v>5</v>
      </c>
      <c r="U14" s="744"/>
      <c r="V14" s="465">
        <f>1+IF(T14&lt;T12,1,0)+IF(T14&lt;T13,1,0)+IF(T14&lt;T15,1,0)</f>
        <v>2</v>
      </c>
      <c r="W14" s="414"/>
      <c r="X14" s="426"/>
      <c r="Y14" s="426"/>
      <c r="Z14" s="429"/>
      <c r="AA14" s="415"/>
      <c r="AB14" s="415"/>
      <c r="AC14" s="415"/>
      <c r="AD14" s="415"/>
      <c r="AE14" s="415"/>
      <c r="AF14" s="415"/>
      <c r="AG14" s="415"/>
      <c r="AH14" s="415"/>
      <c r="AI14" s="415"/>
      <c r="AJ14" s="415"/>
      <c r="AK14" s="415"/>
      <c r="AL14" s="415"/>
      <c r="AM14" s="415"/>
      <c r="AN14" s="415"/>
      <c r="AO14" s="415"/>
      <c r="AP14" s="415"/>
      <c r="AQ14" s="415"/>
      <c r="AR14" s="415"/>
      <c r="AS14" s="415"/>
      <c r="AT14" s="415"/>
      <c r="AU14" s="415"/>
      <c r="AV14" s="415"/>
      <c r="AW14" s="415"/>
      <c r="AX14" s="415"/>
      <c r="AY14" s="415"/>
      <c r="AZ14" s="415"/>
      <c r="BA14" s="415"/>
      <c r="BB14" s="415"/>
      <c r="BC14" s="415"/>
      <c r="BD14" s="415"/>
      <c r="BE14" s="415"/>
      <c r="BF14" s="415"/>
      <c r="BG14" s="415"/>
      <c r="BH14" s="415"/>
      <c r="BI14" s="415"/>
      <c r="BJ14" s="415"/>
      <c r="BK14" s="415"/>
      <c r="BL14" s="415"/>
      <c r="BM14" s="415"/>
      <c r="BN14" s="415"/>
      <c r="BO14" s="415"/>
      <c r="BP14" s="415"/>
      <c r="BQ14" s="415"/>
      <c r="BR14" s="415"/>
      <c r="BS14" s="415"/>
      <c r="BT14" s="415"/>
      <c r="BU14" s="415"/>
      <c r="BV14" s="415"/>
      <c r="BW14" s="415"/>
      <c r="BX14" s="415"/>
      <c r="BY14" s="415"/>
      <c r="BZ14" s="415"/>
      <c r="CA14" s="415"/>
      <c r="CB14" s="415"/>
      <c r="CC14" s="415"/>
      <c r="CD14" s="415"/>
      <c r="CE14" s="415"/>
      <c r="CF14" s="415"/>
      <c r="CG14" s="415"/>
      <c r="CH14" s="415"/>
      <c r="CI14" s="415"/>
      <c r="CJ14" s="415"/>
      <c r="CK14" s="415"/>
      <c r="CL14" s="415"/>
      <c r="CM14" s="415"/>
      <c r="CN14" s="415"/>
      <c r="CO14" s="415"/>
      <c r="CP14" s="415"/>
      <c r="CQ14" s="415"/>
      <c r="CR14" s="415"/>
      <c r="CS14" s="415"/>
      <c r="CT14" s="415"/>
      <c r="CU14" s="415"/>
      <c r="CV14" s="415"/>
      <c r="CW14" s="415"/>
      <c r="CX14" s="415"/>
      <c r="CY14" s="415"/>
      <c r="CZ14" s="415"/>
      <c r="DA14" s="415"/>
      <c r="DB14" s="415"/>
      <c r="DC14" s="415"/>
      <c r="DD14" s="415"/>
      <c r="DE14" s="415"/>
      <c r="DF14" s="415"/>
      <c r="DG14" s="415"/>
      <c r="DH14" s="415"/>
      <c r="DI14" s="415"/>
      <c r="DJ14" s="415"/>
      <c r="DK14" s="415"/>
      <c r="DL14" s="415"/>
      <c r="DM14" s="415"/>
      <c r="DN14" s="415"/>
      <c r="DO14" s="415"/>
      <c r="DP14" s="415"/>
      <c r="DQ14" s="415"/>
      <c r="DR14" s="415"/>
      <c r="DS14" s="415"/>
      <c r="DT14" s="415"/>
      <c r="DU14" s="415"/>
      <c r="DV14" s="415"/>
      <c r="DW14" s="415"/>
      <c r="DX14" s="415"/>
      <c r="DY14" s="415"/>
      <c r="DZ14" s="415"/>
      <c r="EA14" s="415"/>
      <c r="EB14" s="415"/>
      <c r="EC14" s="415"/>
      <c r="ED14" s="415"/>
      <c r="EE14" s="415"/>
      <c r="EF14" s="415"/>
      <c r="EG14" s="415"/>
      <c r="EH14" s="415"/>
      <c r="EI14" s="415"/>
      <c r="EJ14" s="415"/>
      <c r="EK14" s="415"/>
      <c r="EL14" s="415"/>
      <c r="EM14" s="415"/>
      <c r="EN14" s="415"/>
      <c r="EO14" s="415"/>
      <c r="EP14" s="415"/>
      <c r="EQ14" s="415"/>
      <c r="ER14" s="415"/>
      <c r="ES14" s="415"/>
      <c r="ET14" s="415"/>
      <c r="EU14" s="415"/>
      <c r="EV14" s="415"/>
      <c r="EW14" s="415"/>
      <c r="EX14" s="415"/>
      <c r="EY14" s="415"/>
      <c r="EZ14" s="415"/>
      <c r="FA14" s="415"/>
      <c r="FB14" s="415"/>
      <c r="FC14" s="415"/>
      <c r="FD14" s="415"/>
      <c r="FE14" s="415"/>
      <c r="FF14" s="415"/>
      <c r="FG14" s="415"/>
      <c r="FH14" s="415"/>
      <c r="FI14" s="415"/>
      <c r="FJ14" s="415"/>
      <c r="FK14" s="415"/>
      <c r="FL14" s="415"/>
      <c r="FM14" s="415"/>
      <c r="FN14" s="415"/>
      <c r="FO14" s="415"/>
      <c r="FP14" s="415"/>
      <c r="FQ14" s="415"/>
      <c r="FR14" s="415"/>
      <c r="FS14" s="415"/>
      <c r="FT14" s="415"/>
      <c r="FU14" s="415"/>
      <c r="FV14" s="415"/>
      <c r="FW14" s="415"/>
      <c r="FX14" s="415"/>
      <c r="FY14" s="415"/>
      <c r="FZ14" s="415"/>
      <c r="GA14" s="415"/>
      <c r="GB14" s="415"/>
      <c r="GC14" s="415"/>
      <c r="GD14" s="415"/>
      <c r="GE14" s="415"/>
      <c r="GF14" s="415"/>
      <c r="GG14" s="415"/>
      <c r="GH14" s="415"/>
      <c r="GI14" s="415"/>
      <c r="GJ14" s="415"/>
      <c r="GK14" s="415"/>
      <c r="GL14" s="415"/>
      <c r="GM14" s="415"/>
      <c r="GN14" s="415"/>
      <c r="GO14" s="415"/>
      <c r="GP14" s="415"/>
      <c r="GQ14" s="415"/>
      <c r="GR14" s="415"/>
      <c r="GS14" s="415"/>
      <c r="GT14" s="415"/>
      <c r="GU14" s="415"/>
      <c r="GV14" s="415"/>
      <c r="GW14" s="415"/>
      <c r="GX14" s="415"/>
      <c r="GY14" s="415"/>
      <c r="GZ14" s="415"/>
      <c r="HA14" s="415"/>
      <c r="HB14" s="415"/>
      <c r="HC14" s="415"/>
      <c r="HD14" s="415"/>
      <c r="HE14" s="415"/>
      <c r="HF14" s="415"/>
      <c r="HG14" s="415"/>
      <c r="HH14" s="415"/>
      <c r="HI14" s="415"/>
      <c r="HJ14" s="415"/>
      <c r="HK14" s="415"/>
      <c r="HL14" s="415"/>
      <c r="HM14" s="415"/>
      <c r="HN14" s="415"/>
      <c r="HO14" s="415"/>
      <c r="HP14" s="415"/>
      <c r="HQ14" s="415"/>
      <c r="HR14" s="415"/>
      <c r="HS14" s="415"/>
      <c r="HT14" s="415"/>
      <c r="HU14" s="415"/>
      <c r="HV14" s="415"/>
      <c r="HW14" s="415"/>
      <c r="HX14" s="415"/>
      <c r="HY14" s="415"/>
      <c r="HZ14" s="415"/>
      <c r="IA14" s="415"/>
      <c r="IB14" s="415"/>
      <c r="IC14" s="415"/>
      <c r="ID14" s="415"/>
      <c r="IE14" s="415"/>
      <c r="IF14" s="415"/>
      <c r="IG14" s="415"/>
      <c r="IH14" s="415"/>
      <c r="II14" s="415"/>
      <c r="IJ14" s="415"/>
    </row>
    <row r="15" spans="1:244" s="430" customFormat="1" ht="21" x14ac:dyDescent="0.35">
      <c r="A15" s="427">
        <v>4</v>
      </c>
      <c r="B15" s="461" t="s">
        <v>521</v>
      </c>
      <c r="C15" s="428"/>
      <c r="D15" s="462">
        <f>O12</f>
        <v>16</v>
      </c>
      <c r="E15" s="467" t="s">
        <v>98</v>
      </c>
      <c r="F15" s="472">
        <f>M12</f>
        <v>39</v>
      </c>
      <c r="G15" s="471">
        <f>O13</f>
        <v>15</v>
      </c>
      <c r="H15" s="467" t="s">
        <v>98</v>
      </c>
      <c r="I15" s="472">
        <f>M13</f>
        <v>24</v>
      </c>
      <c r="J15" s="471">
        <v>4</v>
      </c>
      <c r="K15" s="467" t="s">
        <v>98</v>
      </c>
      <c r="L15" s="472">
        <v>17</v>
      </c>
      <c r="M15" s="468"/>
      <c r="N15" s="469"/>
      <c r="O15" s="470"/>
      <c r="P15" s="462">
        <f>IF(D15&gt;F15,1,0)+IF(G15&gt;I15,1,0)+IF(J15&gt;L15,1,0)</f>
        <v>0</v>
      </c>
      <c r="Q15" s="463">
        <f>IF(D15&lt;F15,1,0)+IF(G15&lt;I15,1,0)+IF(J15&lt;L15,1,0)</f>
        <v>3</v>
      </c>
      <c r="R15" s="463">
        <f>D15+G15+J15</f>
        <v>35</v>
      </c>
      <c r="S15" s="463">
        <f>F15+I15+L15</f>
        <v>80</v>
      </c>
      <c r="T15" s="744">
        <f>P15*2+Q15*1</f>
        <v>3</v>
      </c>
      <c r="U15" s="744"/>
      <c r="V15" s="465">
        <f>1+IF(T15&lt;T12,1,0)+IF(T15&lt;T13,1,0)+IF(T15&lt;T14,1,0)</f>
        <v>4</v>
      </c>
      <c r="W15" s="414"/>
      <c r="X15" s="426"/>
      <c r="Y15" s="426"/>
      <c r="Z15" s="429"/>
      <c r="AA15" s="415"/>
      <c r="AB15" s="415"/>
      <c r="AC15" s="415"/>
      <c r="AD15" s="415"/>
      <c r="AE15" s="415"/>
      <c r="AF15" s="415"/>
      <c r="AG15" s="415"/>
      <c r="AH15" s="415"/>
      <c r="AI15" s="415"/>
      <c r="AJ15" s="415"/>
      <c r="AK15" s="415"/>
      <c r="AL15" s="415"/>
      <c r="AM15" s="415"/>
      <c r="AN15" s="415"/>
      <c r="AO15" s="415"/>
      <c r="AP15" s="415"/>
      <c r="AQ15" s="415"/>
      <c r="AR15" s="415"/>
      <c r="AS15" s="415"/>
      <c r="AT15" s="415"/>
      <c r="AU15" s="415"/>
      <c r="AV15" s="415"/>
      <c r="AW15" s="415"/>
      <c r="AX15" s="415"/>
      <c r="AY15" s="415"/>
      <c r="AZ15" s="415"/>
      <c r="BA15" s="415"/>
      <c r="BB15" s="415"/>
      <c r="BC15" s="415"/>
      <c r="BD15" s="415"/>
      <c r="BE15" s="415"/>
      <c r="BF15" s="415"/>
      <c r="BG15" s="415"/>
      <c r="BH15" s="415"/>
      <c r="BI15" s="415"/>
      <c r="BJ15" s="415"/>
      <c r="BK15" s="415"/>
      <c r="BL15" s="415"/>
      <c r="BM15" s="415"/>
      <c r="BN15" s="415"/>
      <c r="BO15" s="415"/>
      <c r="BP15" s="415"/>
      <c r="BQ15" s="415"/>
      <c r="BR15" s="415"/>
      <c r="BS15" s="415"/>
      <c r="BT15" s="415"/>
      <c r="BU15" s="415"/>
      <c r="BV15" s="415"/>
      <c r="BW15" s="415"/>
      <c r="BX15" s="415"/>
      <c r="BY15" s="415"/>
      <c r="BZ15" s="415"/>
      <c r="CA15" s="415"/>
      <c r="CB15" s="415"/>
      <c r="CC15" s="415"/>
      <c r="CD15" s="415"/>
      <c r="CE15" s="415"/>
      <c r="CF15" s="415"/>
      <c r="CG15" s="415"/>
      <c r="CH15" s="415"/>
      <c r="CI15" s="415"/>
      <c r="CJ15" s="415"/>
      <c r="CK15" s="415"/>
      <c r="CL15" s="415"/>
      <c r="CM15" s="415"/>
      <c r="CN15" s="415"/>
      <c r="CO15" s="415"/>
      <c r="CP15" s="415"/>
      <c r="CQ15" s="415"/>
      <c r="CR15" s="415"/>
      <c r="CS15" s="415"/>
      <c r="CT15" s="415"/>
      <c r="CU15" s="415"/>
      <c r="CV15" s="415"/>
      <c r="CW15" s="415"/>
      <c r="CX15" s="415"/>
      <c r="CY15" s="415"/>
      <c r="CZ15" s="415"/>
      <c r="DA15" s="415"/>
      <c r="DB15" s="415"/>
      <c r="DC15" s="415"/>
      <c r="DD15" s="415"/>
      <c r="DE15" s="415"/>
      <c r="DF15" s="415"/>
      <c r="DG15" s="415"/>
      <c r="DH15" s="415"/>
      <c r="DI15" s="415"/>
      <c r="DJ15" s="415"/>
      <c r="DK15" s="415"/>
      <c r="DL15" s="415"/>
      <c r="DM15" s="415"/>
      <c r="DN15" s="415"/>
      <c r="DO15" s="415"/>
      <c r="DP15" s="415"/>
      <c r="DQ15" s="415"/>
      <c r="DR15" s="415"/>
      <c r="DS15" s="415"/>
      <c r="DT15" s="415"/>
      <c r="DU15" s="415"/>
      <c r="DV15" s="415"/>
      <c r="DW15" s="415"/>
      <c r="DX15" s="415"/>
      <c r="DY15" s="415"/>
      <c r="DZ15" s="415"/>
      <c r="EA15" s="415"/>
      <c r="EB15" s="415"/>
      <c r="EC15" s="415"/>
      <c r="ED15" s="415"/>
      <c r="EE15" s="415"/>
      <c r="EF15" s="415"/>
      <c r="EG15" s="415"/>
      <c r="EH15" s="415"/>
      <c r="EI15" s="415"/>
      <c r="EJ15" s="415"/>
      <c r="EK15" s="415"/>
      <c r="EL15" s="415"/>
      <c r="EM15" s="415"/>
      <c r="EN15" s="415"/>
      <c r="EO15" s="415"/>
      <c r="EP15" s="415"/>
      <c r="EQ15" s="415"/>
      <c r="ER15" s="415"/>
      <c r="ES15" s="415"/>
      <c r="ET15" s="415"/>
      <c r="EU15" s="415"/>
      <c r="EV15" s="415"/>
      <c r="EW15" s="415"/>
      <c r="EX15" s="415"/>
      <c r="EY15" s="415"/>
      <c r="EZ15" s="415"/>
      <c r="FA15" s="415"/>
      <c r="FB15" s="415"/>
      <c r="FC15" s="415"/>
      <c r="FD15" s="415"/>
      <c r="FE15" s="415"/>
      <c r="FF15" s="415"/>
      <c r="FG15" s="415"/>
      <c r="FH15" s="415"/>
      <c r="FI15" s="415"/>
      <c r="FJ15" s="415"/>
      <c r="FK15" s="415"/>
      <c r="FL15" s="415"/>
      <c r="FM15" s="415"/>
      <c r="FN15" s="415"/>
      <c r="FO15" s="415"/>
      <c r="FP15" s="415"/>
      <c r="FQ15" s="415"/>
      <c r="FR15" s="415"/>
      <c r="FS15" s="415"/>
      <c r="FT15" s="415"/>
      <c r="FU15" s="415"/>
      <c r="FV15" s="415"/>
      <c r="FW15" s="415"/>
      <c r="FX15" s="415"/>
      <c r="FY15" s="415"/>
      <c r="FZ15" s="415"/>
      <c r="GA15" s="415"/>
      <c r="GB15" s="415"/>
      <c r="GC15" s="415"/>
      <c r="GD15" s="415"/>
      <c r="GE15" s="415"/>
      <c r="GF15" s="415"/>
      <c r="GG15" s="415"/>
      <c r="GH15" s="415"/>
      <c r="GI15" s="415"/>
      <c r="GJ15" s="415"/>
      <c r="GK15" s="415"/>
      <c r="GL15" s="415"/>
      <c r="GM15" s="415"/>
      <c r="GN15" s="415"/>
      <c r="GO15" s="415"/>
      <c r="GP15" s="415"/>
      <c r="GQ15" s="415"/>
      <c r="GR15" s="415"/>
      <c r="GS15" s="415"/>
      <c r="GT15" s="415"/>
      <c r="GU15" s="415"/>
      <c r="GV15" s="415"/>
      <c r="GW15" s="415"/>
      <c r="GX15" s="415"/>
      <c r="GY15" s="415"/>
      <c r="GZ15" s="415"/>
      <c r="HA15" s="415"/>
      <c r="HB15" s="415"/>
      <c r="HC15" s="415"/>
      <c r="HD15" s="415"/>
      <c r="HE15" s="415"/>
      <c r="HF15" s="415"/>
      <c r="HG15" s="415"/>
      <c r="HH15" s="415"/>
      <c r="HI15" s="415"/>
      <c r="HJ15" s="415"/>
      <c r="HK15" s="415"/>
      <c r="HL15" s="415"/>
      <c r="HM15" s="415"/>
      <c r="HN15" s="415"/>
      <c r="HO15" s="415"/>
      <c r="HP15" s="415"/>
      <c r="HQ15" s="415"/>
      <c r="HR15" s="415"/>
      <c r="HS15" s="415"/>
      <c r="HT15" s="415"/>
      <c r="HU15" s="415"/>
      <c r="HV15" s="415"/>
      <c r="HW15" s="415"/>
      <c r="HX15" s="415"/>
      <c r="HY15" s="415"/>
      <c r="HZ15" s="415"/>
      <c r="IA15" s="415"/>
      <c r="IB15" s="415"/>
      <c r="IC15" s="415"/>
      <c r="ID15" s="415"/>
      <c r="IE15" s="415"/>
      <c r="IF15" s="415"/>
      <c r="IG15" s="415"/>
      <c r="IH15" s="415"/>
      <c r="II15" s="415"/>
      <c r="IJ15" s="415"/>
    </row>
    <row r="16" spans="1:244" s="430" customFormat="1" x14ac:dyDescent="0.3">
      <c r="A16" s="431"/>
      <c r="B16" s="431"/>
      <c r="C16" s="431"/>
      <c r="D16" s="432"/>
      <c r="E16" s="431"/>
      <c r="F16" s="432"/>
      <c r="G16" s="432"/>
      <c r="H16" s="431"/>
      <c r="I16" s="432"/>
      <c r="J16" s="432"/>
      <c r="K16" s="431"/>
      <c r="L16" s="432"/>
      <c r="M16" s="432"/>
      <c r="N16" s="431"/>
      <c r="O16" s="432"/>
      <c r="P16" s="433"/>
      <c r="Q16" s="432"/>
      <c r="R16" s="433"/>
      <c r="S16" s="432"/>
      <c r="T16" s="745"/>
      <c r="U16" s="745"/>
      <c r="V16" s="431"/>
      <c r="W16" s="409"/>
      <c r="X16" s="434"/>
      <c r="Y16" s="434"/>
      <c r="Z16" s="435"/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413"/>
      <c r="AL16" s="413"/>
      <c r="AM16" s="413"/>
      <c r="AN16" s="413"/>
      <c r="AO16" s="413"/>
      <c r="AP16" s="413"/>
      <c r="AQ16" s="413"/>
      <c r="AR16" s="413"/>
      <c r="AS16" s="413"/>
      <c r="AT16" s="413"/>
      <c r="AU16" s="413"/>
      <c r="AV16" s="413"/>
      <c r="AW16" s="413"/>
      <c r="AX16" s="413"/>
      <c r="AY16" s="413"/>
      <c r="AZ16" s="413"/>
      <c r="BA16" s="413"/>
      <c r="BB16" s="413"/>
      <c r="BC16" s="413"/>
      <c r="BD16" s="413"/>
      <c r="BE16" s="413"/>
      <c r="BF16" s="413"/>
      <c r="BG16" s="413"/>
      <c r="BH16" s="413"/>
      <c r="BI16" s="413"/>
      <c r="BJ16" s="413"/>
      <c r="BK16" s="413"/>
      <c r="BL16" s="413"/>
      <c r="BM16" s="413"/>
      <c r="BN16" s="413"/>
      <c r="BO16" s="413"/>
      <c r="BP16" s="413"/>
      <c r="BQ16" s="413"/>
      <c r="BR16" s="413"/>
      <c r="BS16" s="413"/>
      <c r="BT16" s="413"/>
      <c r="BU16" s="413"/>
      <c r="BV16" s="413"/>
      <c r="BW16" s="413"/>
      <c r="BX16" s="413"/>
      <c r="BY16" s="413"/>
      <c r="BZ16" s="413"/>
      <c r="CA16" s="413"/>
      <c r="CB16" s="413"/>
      <c r="CC16" s="413"/>
      <c r="CD16" s="413"/>
      <c r="CE16" s="413"/>
      <c r="CF16" s="413"/>
      <c r="CG16" s="413"/>
      <c r="CH16" s="413"/>
      <c r="CI16" s="413"/>
      <c r="CJ16" s="413"/>
      <c r="CK16" s="413"/>
      <c r="CL16" s="413"/>
      <c r="CM16" s="413"/>
      <c r="CN16" s="413"/>
      <c r="CO16" s="413"/>
      <c r="CP16" s="413"/>
      <c r="CQ16" s="413"/>
      <c r="CR16" s="413"/>
      <c r="CS16" s="413"/>
      <c r="CT16" s="413"/>
      <c r="CU16" s="413"/>
      <c r="CV16" s="413"/>
      <c r="CW16" s="413"/>
      <c r="CX16" s="413"/>
      <c r="CY16" s="413"/>
      <c r="CZ16" s="413"/>
      <c r="DA16" s="413"/>
      <c r="DB16" s="413"/>
      <c r="DC16" s="413"/>
      <c r="DD16" s="413"/>
      <c r="DE16" s="413"/>
      <c r="DF16" s="413"/>
      <c r="DG16" s="413"/>
      <c r="DH16" s="413"/>
      <c r="DI16" s="413"/>
      <c r="DJ16" s="413"/>
      <c r="DK16" s="413"/>
      <c r="DL16" s="413"/>
      <c r="DM16" s="413"/>
      <c r="DN16" s="413"/>
      <c r="DO16" s="413"/>
      <c r="DP16" s="413"/>
      <c r="DQ16" s="413"/>
      <c r="DR16" s="413"/>
      <c r="DS16" s="413"/>
      <c r="DT16" s="413"/>
      <c r="DU16" s="413"/>
      <c r="DV16" s="413"/>
      <c r="DW16" s="413"/>
      <c r="DX16" s="413"/>
      <c r="DY16" s="413"/>
      <c r="DZ16" s="413"/>
      <c r="EA16" s="413"/>
      <c r="EB16" s="413"/>
      <c r="EC16" s="413"/>
      <c r="ED16" s="413"/>
      <c r="EE16" s="413"/>
      <c r="EF16" s="413"/>
      <c r="EG16" s="413"/>
      <c r="EH16" s="413"/>
      <c r="EI16" s="413"/>
      <c r="EJ16" s="413"/>
      <c r="EK16" s="413"/>
      <c r="EL16" s="413"/>
      <c r="EM16" s="413"/>
      <c r="EN16" s="413"/>
      <c r="EO16" s="413"/>
      <c r="EP16" s="413"/>
      <c r="EQ16" s="413"/>
      <c r="ER16" s="413"/>
      <c r="ES16" s="413"/>
      <c r="ET16" s="413"/>
      <c r="EU16" s="413"/>
      <c r="EV16" s="413"/>
      <c r="EW16" s="413"/>
      <c r="EX16" s="413"/>
      <c r="EY16" s="413"/>
      <c r="EZ16" s="413"/>
      <c r="FA16" s="413"/>
      <c r="FB16" s="413"/>
      <c r="FC16" s="413"/>
      <c r="FD16" s="413"/>
      <c r="FE16" s="413"/>
      <c r="FF16" s="413"/>
      <c r="FG16" s="413"/>
      <c r="FH16" s="413"/>
      <c r="FI16" s="413"/>
      <c r="FJ16" s="413"/>
      <c r="FK16" s="413"/>
      <c r="FL16" s="413"/>
      <c r="FM16" s="413"/>
      <c r="FN16" s="413"/>
      <c r="FO16" s="413"/>
      <c r="FP16" s="413"/>
      <c r="FQ16" s="413"/>
      <c r="FR16" s="413"/>
      <c r="FS16" s="413"/>
      <c r="FT16" s="413"/>
      <c r="FU16" s="413"/>
      <c r="FV16" s="413"/>
      <c r="FW16" s="413"/>
      <c r="FX16" s="413"/>
      <c r="FY16" s="413"/>
      <c r="FZ16" s="413"/>
      <c r="GA16" s="413"/>
      <c r="GB16" s="413"/>
      <c r="GC16" s="413"/>
      <c r="GD16" s="413"/>
      <c r="GE16" s="413"/>
      <c r="GF16" s="413"/>
      <c r="GG16" s="413"/>
      <c r="GH16" s="413"/>
      <c r="GI16" s="413"/>
      <c r="GJ16" s="413"/>
      <c r="GK16" s="413"/>
      <c r="GL16" s="413"/>
      <c r="GM16" s="413"/>
      <c r="GN16" s="413"/>
      <c r="GO16" s="413"/>
      <c r="GP16" s="413"/>
      <c r="GQ16" s="413"/>
      <c r="GR16" s="413"/>
      <c r="GS16" s="413"/>
      <c r="GT16" s="413"/>
      <c r="GU16" s="413"/>
      <c r="GV16" s="413"/>
      <c r="GW16" s="413"/>
      <c r="GX16" s="413"/>
      <c r="GY16" s="413"/>
      <c r="GZ16" s="413"/>
      <c r="HA16" s="413"/>
      <c r="HB16" s="413"/>
      <c r="HC16" s="413"/>
      <c r="HD16" s="413"/>
      <c r="HE16" s="413"/>
      <c r="HF16" s="413"/>
      <c r="HG16" s="413"/>
      <c r="HH16" s="413"/>
      <c r="HI16" s="413"/>
      <c r="HJ16" s="413"/>
      <c r="HK16" s="413"/>
      <c r="HL16" s="413"/>
      <c r="HM16" s="413"/>
      <c r="HN16" s="413"/>
      <c r="HO16" s="413"/>
      <c r="HP16" s="413"/>
      <c r="HQ16" s="413"/>
      <c r="HR16" s="413"/>
      <c r="HS16" s="413"/>
      <c r="HT16" s="413"/>
      <c r="HU16" s="413"/>
      <c r="HV16" s="413"/>
      <c r="HW16" s="413"/>
      <c r="HX16" s="413"/>
      <c r="HY16" s="413"/>
      <c r="HZ16" s="413"/>
      <c r="IA16" s="413"/>
      <c r="IB16" s="413"/>
      <c r="IC16" s="413"/>
      <c r="ID16" s="413"/>
      <c r="IE16" s="413"/>
      <c r="IF16" s="413"/>
      <c r="IG16" s="413"/>
      <c r="IH16" s="413"/>
      <c r="II16" s="413"/>
      <c r="IJ16" s="413"/>
    </row>
    <row r="17" spans="1:244" s="430" customFormat="1" ht="15.75" x14ac:dyDescent="0.25">
      <c r="A17" s="436"/>
      <c r="B17" s="437" t="s">
        <v>243</v>
      </c>
      <c r="C17" s="436"/>
      <c r="D17" s="438"/>
      <c r="E17" s="436"/>
      <c r="F17" s="438"/>
      <c r="G17" s="438"/>
      <c r="H17" s="436"/>
      <c r="I17" s="438"/>
      <c r="J17" s="438"/>
      <c r="K17" s="436"/>
      <c r="L17" s="438"/>
      <c r="M17" s="438"/>
      <c r="N17" s="436"/>
      <c r="O17" s="438"/>
      <c r="P17" s="438"/>
      <c r="Q17" s="438"/>
      <c r="R17" s="438"/>
      <c r="S17" s="438"/>
      <c r="T17" s="436"/>
      <c r="U17" s="436"/>
      <c r="V17" s="436"/>
      <c r="W17" s="439"/>
      <c r="X17" s="440"/>
      <c r="Y17" s="440"/>
      <c r="Z17" s="441"/>
    </row>
    <row r="18" spans="1:244" s="443" customFormat="1" ht="18" x14ac:dyDescent="0.25">
      <c r="A18" s="436"/>
      <c r="B18" s="442" t="s">
        <v>100</v>
      </c>
      <c r="C18" s="436"/>
      <c r="D18" s="438"/>
      <c r="E18" s="436"/>
      <c r="F18" s="438"/>
      <c r="G18" s="438"/>
      <c r="H18" s="436"/>
      <c r="I18" s="438"/>
      <c r="J18" s="438"/>
      <c r="K18" s="436"/>
      <c r="L18" s="438"/>
      <c r="M18" s="438"/>
      <c r="N18" s="436"/>
      <c r="O18" s="438"/>
      <c r="P18" s="438"/>
      <c r="Q18" s="438"/>
      <c r="R18" s="438"/>
      <c r="S18" s="438"/>
      <c r="T18" s="436"/>
      <c r="U18" s="436"/>
      <c r="V18" s="436"/>
      <c r="W18" s="439"/>
      <c r="X18" s="440"/>
      <c r="Y18" s="440"/>
      <c r="Z18" s="441"/>
      <c r="AA18" s="430"/>
      <c r="AB18" s="430"/>
      <c r="AC18" s="430"/>
      <c r="AD18" s="430"/>
      <c r="AE18" s="430"/>
      <c r="AF18" s="430"/>
      <c r="AG18" s="430"/>
      <c r="AH18" s="430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0"/>
      <c r="AZ18" s="430"/>
      <c r="BA18" s="430"/>
      <c r="BB18" s="430"/>
      <c r="BC18" s="430"/>
      <c r="BD18" s="430"/>
      <c r="BE18" s="430"/>
      <c r="BF18" s="430"/>
      <c r="BG18" s="430"/>
      <c r="BH18" s="430"/>
      <c r="BI18" s="430"/>
      <c r="BJ18" s="430"/>
      <c r="BK18" s="430"/>
      <c r="BL18" s="430"/>
      <c r="BM18" s="430"/>
      <c r="BN18" s="430"/>
      <c r="BO18" s="430"/>
      <c r="BP18" s="430"/>
      <c r="BQ18" s="430"/>
      <c r="BR18" s="430"/>
      <c r="BS18" s="430"/>
      <c r="BT18" s="430"/>
      <c r="BU18" s="430"/>
      <c r="BV18" s="430"/>
      <c r="BW18" s="430"/>
      <c r="BX18" s="430"/>
      <c r="BY18" s="430"/>
      <c r="BZ18" s="430"/>
      <c r="CA18" s="430"/>
      <c r="CB18" s="430"/>
      <c r="CC18" s="430"/>
      <c r="CD18" s="430"/>
      <c r="CE18" s="430"/>
      <c r="CF18" s="430"/>
      <c r="CG18" s="430"/>
      <c r="CH18" s="430"/>
      <c r="CI18" s="430"/>
      <c r="CJ18" s="430"/>
      <c r="CK18" s="430"/>
      <c r="CL18" s="430"/>
      <c r="CM18" s="430"/>
      <c r="CN18" s="430"/>
      <c r="CO18" s="430"/>
      <c r="CP18" s="430"/>
      <c r="CQ18" s="430"/>
      <c r="CR18" s="430"/>
      <c r="CS18" s="430"/>
      <c r="CT18" s="430"/>
      <c r="CU18" s="430"/>
      <c r="CV18" s="430"/>
      <c r="CW18" s="430"/>
      <c r="CX18" s="430"/>
      <c r="CY18" s="430"/>
      <c r="CZ18" s="430"/>
      <c r="DA18" s="430"/>
      <c r="DB18" s="430"/>
      <c r="DC18" s="430"/>
      <c r="DD18" s="430"/>
      <c r="DE18" s="430"/>
      <c r="DF18" s="430"/>
      <c r="DG18" s="430"/>
      <c r="DH18" s="430"/>
      <c r="DI18" s="430"/>
      <c r="DJ18" s="430"/>
      <c r="DK18" s="430"/>
      <c r="DL18" s="430"/>
      <c r="DM18" s="430"/>
      <c r="DN18" s="430"/>
      <c r="DO18" s="430"/>
      <c r="DP18" s="430"/>
      <c r="DQ18" s="430"/>
      <c r="DR18" s="430"/>
      <c r="DS18" s="430"/>
      <c r="DT18" s="430"/>
      <c r="DU18" s="430"/>
      <c r="DV18" s="430"/>
      <c r="DW18" s="430"/>
      <c r="DX18" s="430"/>
      <c r="DY18" s="430"/>
      <c r="DZ18" s="430"/>
      <c r="EA18" s="430"/>
      <c r="EB18" s="430"/>
      <c r="EC18" s="430"/>
      <c r="ED18" s="430"/>
      <c r="EE18" s="430"/>
      <c r="EF18" s="430"/>
      <c r="EG18" s="430"/>
      <c r="EH18" s="430"/>
      <c r="EI18" s="430"/>
      <c r="EJ18" s="430"/>
      <c r="EK18" s="430"/>
      <c r="EL18" s="430"/>
      <c r="EM18" s="430"/>
      <c r="EN18" s="430"/>
      <c r="EO18" s="430"/>
      <c r="EP18" s="430"/>
      <c r="EQ18" s="430"/>
      <c r="ER18" s="430"/>
      <c r="ES18" s="430"/>
      <c r="ET18" s="430"/>
      <c r="EU18" s="430"/>
      <c r="EV18" s="430"/>
      <c r="EW18" s="430"/>
      <c r="EX18" s="430"/>
      <c r="EY18" s="430"/>
      <c r="EZ18" s="430"/>
      <c r="FA18" s="430"/>
      <c r="FB18" s="430"/>
      <c r="FC18" s="430"/>
      <c r="FD18" s="430"/>
      <c r="FE18" s="430"/>
      <c r="FF18" s="430"/>
      <c r="FG18" s="430"/>
      <c r="FH18" s="430"/>
      <c r="FI18" s="430"/>
      <c r="FJ18" s="430"/>
      <c r="FK18" s="430"/>
      <c r="FL18" s="430"/>
      <c r="FM18" s="430"/>
      <c r="FN18" s="430"/>
      <c r="FO18" s="430"/>
      <c r="FP18" s="430"/>
      <c r="FQ18" s="430"/>
      <c r="FR18" s="430"/>
      <c r="FS18" s="430"/>
      <c r="FT18" s="430"/>
      <c r="FU18" s="430"/>
      <c r="FV18" s="430"/>
      <c r="FW18" s="430"/>
      <c r="FX18" s="430"/>
      <c r="FY18" s="430"/>
      <c r="FZ18" s="430"/>
      <c r="GA18" s="430"/>
      <c r="GB18" s="430"/>
      <c r="GC18" s="430"/>
      <c r="GD18" s="430"/>
      <c r="GE18" s="430"/>
      <c r="GF18" s="430"/>
      <c r="GG18" s="430"/>
      <c r="GH18" s="430"/>
      <c r="GI18" s="430"/>
      <c r="GJ18" s="430"/>
      <c r="GK18" s="430"/>
      <c r="GL18" s="430"/>
      <c r="GM18" s="430"/>
      <c r="GN18" s="430"/>
      <c r="GO18" s="430"/>
      <c r="GP18" s="430"/>
      <c r="GQ18" s="430"/>
      <c r="GR18" s="430"/>
      <c r="GS18" s="430"/>
      <c r="GT18" s="430"/>
      <c r="GU18" s="430"/>
      <c r="GV18" s="430"/>
      <c r="GW18" s="430"/>
      <c r="GX18" s="430"/>
      <c r="GY18" s="430"/>
      <c r="GZ18" s="430"/>
      <c r="HA18" s="430"/>
      <c r="HB18" s="430"/>
      <c r="HC18" s="430"/>
      <c r="HD18" s="430"/>
      <c r="HE18" s="430"/>
      <c r="HF18" s="430"/>
      <c r="HG18" s="430"/>
      <c r="HH18" s="430"/>
      <c r="HI18" s="430"/>
      <c r="HJ18" s="430"/>
      <c r="HK18" s="430"/>
      <c r="HL18" s="430"/>
      <c r="HM18" s="430"/>
      <c r="HN18" s="430"/>
      <c r="HO18" s="430"/>
      <c r="HP18" s="430"/>
      <c r="HQ18" s="430"/>
      <c r="HR18" s="430"/>
      <c r="HS18" s="430"/>
      <c r="HT18" s="430"/>
      <c r="HU18" s="430"/>
      <c r="HV18" s="430"/>
      <c r="HW18" s="430"/>
      <c r="HX18" s="430"/>
      <c r="HY18" s="430"/>
      <c r="HZ18" s="430"/>
      <c r="IA18" s="430"/>
      <c r="IB18" s="430"/>
      <c r="IC18" s="430"/>
      <c r="ID18" s="430"/>
      <c r="IE18" s="430"/>
      <c r="IF18" s="430"/>
      <c r="IG18" s="430"/>
      <c r="IH18" s="430"/>
      <c r="II18" s="430"/>
      <c r="IJ18" s="430"/>
    </row>
    <row r="19" spans="1:244" s="443" customFormat="1" ht="18" x14ac:dyDescent="0.25">
      <c r="A19" s="436"/>
      <c r="B19" s="436"/>
      <c r="C19" s="436"/>
      <c r="D19" s="438"/>
      <c r="E19" s="436"/>
      <c r="F19" s="438"/>
      <c r="G19" s="438"/>
      <c r="H19" s="436"/>
      <c r="I19" s="438"/>
      <c r="J19" s="438"/>
      <c r="K19" s="436"/>
      <c r="L19" s="438"/>
      <c r="M19" s="438"/>
      <c r="N19" s="436"/>
      <c r="O19" s="438"/>
      <c r="P19" s="438"/>
      <c r="Q19" s="438"/>
      <c r="R19" s="438"/>
      <c r="S19" s="438"/>
      <c r="T19" s="436"/>
      <c r="U19" s="436"/>
      <c r="V19" s="436"/>
      <c r="W19" s="439"/>
      <c r="X19" s="440"/>
      <c r="Y19" s="440"/>
      <c r="Z19" s="441"/>
      <c r="AA19" s="430"/>
      <c r="AB19" s="430"/>
      <c r="AC19" s="430"/>
      <c r="AD19" s="430"/>
      <c r="AE19" s="430"/>
      <c r="AF19" s="430"/>
      <c r="AG19" s="430"/>
      <c r="AH19" s="430"/>
      <c r="AI19" s="430"/>
      <c r="AJ19" s="430"/>
      <c r="AK19" s="430"/>
      <c r="AL19" s="430"/>
      <c r="AM19" s="430"/>
      <c r="AN19" s="430"/>
      <c r="AO19" s="430"/>
      <c r="AP19" s="430"/>
      <c r="AQ19" s="430"/>
      <c r="AR19" s="430"/>
      <c r="AS19" s="430"/>
      <c r="AT19" s="430"/>
      <c r="AU19" s="430"/>
      <c r="AV19" s="430"/>
      <c r="AW19" s="430"/>
      <c r="AX19" s="430"/>
      <c r="AY19" s="430"/>
      <c r="AZ19" s="430"/>
      <c r="BA19" s="430"/>
      <c r="BB19" s="430"/>
      <c r="BC19" s="430"/>
      <c r="BD19" s="430"/>
      <c r="BE19" s="430"/>
      <c r="BF19" s="430"/>
      <c r="BG19" s="430"/>
      <c r="BH19" s="430"/>
      <c r="BI19" s="430"/>
      <c r="BJ19" s="430"/>
      <c r="BK19" s="430"/>
      <c r="BL19" s="430"/>
      <c r="BM19" s="430"/>
      <c r="BN19" s="430"/>
      <c r="BO19" s="430"/>
      <c r="BP19" s="430"/>
      <c r="BQ19" s="430"/>
      <c r="BR19" s="430"/>
      <c r="BS19" s="430"/>
      <c r="BT19" s="430"/>
      <c r="BU19" s="430"/>
      <c r="BV19" s="430"/>
      <c r="BW19" s="430"/>
      <c r="BX19" s="430"/>
      <c r="BY19" s="430"/>
      <c r="BZ19" s="430"/>
      <c r="CA19" s="430"/>
      <c r="CB19" s="430"/>
      <c r="CC19" s="430"/>
      <c r="CD19" s="430"/>
      <c r="CE19" s="430"/>
      <c r="CF19" s="430"/>
      <c r="CG19" s="430"/>
      <c r="CH19" s="430"/>
      <c r="CI19" s="430"/>
      <c r="CJ19" s="430"/>
      <c r="CK19" s="430"/>
      <c r="CL19" s="430"/>
      <c r="CM19" s="430"/>
      <c r="CN19" s="430"/>
      <c r="CO19" s="430"/>
      <c r="CP19" s="430"/>
      <c r="CQ19" s="430"/>
      <c r="CR19" s="430"/>
      <c r="CS19" s="430"/>
      <c r="CT19" s="430"/>
      <c r="CU19" s="430"/>
      <c r="CV19" s="430"/>
      <c r="CW19" s="430"/>
      <c r="CX19" s="430"/>
      <c r="CY19" s="430"/>
      <c r="CZ19" s="430"/>
      <c r="DA19" s="430"/>
      <c r="DB19" s="430"/>
      <c r="DC19" s="430"/>
      <c r="DD19" s="430"/>
      <c r="DE19" s="430"/>
      <c r="DF19" s="430"/>
      <c r="DG19" s="430"/>
      <c r="DH19" s="430"/>
      <c r="DI19" s="430"/>
      <c r="DJ19" s="430"/>
      <c r="DK19" s="430"/>
      <c r="DL19" s="430"/>
      <c r="DM19" s="430"/>
      <c r="DN19" s="430"/>
      <c r="DO19" s="430"/>
      <c r="DP19" s="430"/>
      <c r="DQ19" s="430"/>
      <c r="DR19" s="430"/>
      <c r="DS19" s="430"/>
      <c r="DT19" s="430"/>
      <c r="DU19" s="430"/>
      <c r="DV19" s="430"/>
      <c r="DW19" s="430"/>
      <c r="DX19" s="430"/>
      <c r="DY19" s="430"/>
      <c r="DZ19" s="430"/>
      <c r="EA19" s="430"/>
      <c r="EB19" s="430"/>
      <c r="EC19" s="430"/>
      <c r="ED19" s="430"/>
      <c r="EE19" s="430"/>
      <c r="EF19" s="430"/>
      <c r="EG19" s="430"/>
      <c r="EH19" s="430"/>
      <c r="EI19" s="430"/>
      <c r="EJ19" s="430"/>
      <c r="EK19" s="430"/>
      <c r="EL19" s="430"/>
      <c r="EM19" s="430"/>
      <c r="EN19" s="430"/>
      <c r="EO19" s="430"/>
      <c r="EP19" s="430"/>
      <c r="EQ19" s="430"/>
      <c r="ER19" s="430"/>
      <c r="ES19" s="430"/>
      <c r="ET19" s="430"/>
      <c r="EU19" s="430"/>
      <c r="EV19" s="430"/>
      <c r="EW19" s="430"/>
      <c r="EX19" s="430"/>
      <c r="EY19" s="430"/>
      <c r="EZ19" s="430"/>
      <c r="FA19" s="430"/>
      <c r="FB19" s="430"/>
      <c r="FC19" s="430"/>
      <c r="FD19" s="430"/>
      <c r="FE19" s="430"/>
      <c r="FF19" s="430"/>
      <c r="FG19" s="430"/>
      <c r="FH19" s="430"/>
      <c r="FI19" s="430"/>
      <c r="FJ19" s="430"/>
      <c r="FK19" s="430"/>
      <c r="FL19" s="430"/>
      <c r="FM19" s="430"/>
      <c r="FN19" s="430"/>
      <c r="FO19" s="430"/>
      <c r="FP19" s="430"/>
      <c r="FQ19" s="430"/>
      <c r="FR19" s="430"/>
      <c r="FS19" s="430"/>
      <c r="FT19" s="430"/>
      <c r="FU19" s="430"/>
      <c r="FV19" s="430"/>
      <c r="FW19" s="430"/>
      <c r="FX19" s="430"/>
      <c r="FY19" s="430"/>
      <c r="FZ19" s="430"/>
      <c r="GA19" s="430"/>
      <c r="GB19" s="430"/>
      <c r="GC19" s="430"/>
      <c r="GD19" s="430"/>
      <c r="GE19" s="430"/>
      <c r="GF19" s="430"/>
      <c r="GG19" s="430"/>
      <c r="GH19" s="430"/>
      <c r="GI19" s="430"/>
      <c r="GJ19" s="430"/>
      <c r="GK19" s="430"/>
      <c r="GL19" s="430"/>
      <c r="GM19" s="430"/>
      <c r="GN19" s="430"/>
      <c r="GO19" s="430"/>
      <c r="GP19" s="430"/>
      <c r="GQ19" s="430"/>
      <c r="GR19" s="430"/>
      <c r="GS19" s="430"/>
      <c r="GT19" s="430"/>
      <c r="GU19" s="430"/>
      <c r="GV19" s="430"/>
      <c r="GW19" s="430"/>
      <c r="GX19" s="430"/>
      <c r="GY19" s="430"/>
      <c r="GZ19" s="430"/>
      <c r="HA19" s="430"/>
      <c r="HB19" s="430"/>
      <c r="HC19" s="430"/>
      <c r="HD19" s="430"/>
      <c r="HE19" s="430"/>
      <c r="HF19" s="430"/>
      <c r="HG19" s="430"/>
      <c r="HH19" s="430"/>
      <c r="HI19" s="430"/>
      <c r="HJ19" s="430"/>
      <c r="HK19" s="430"/>
      <c r="HL19" s="430"/>
      <c r="HM19" s="430"/>
      <c r="HN19" s="430"/>
      <c r="HO19" s="430"/>
      <c r="HP19" s="430"/>
      <c r="HQ19" s="430"/>
      <c r="HR19" s="430"/>
      <c r="HS19" s="430"/>
      <c r="HT19" s="430"/>
      <c r="HU19" s="430"/>
      <c r="HV19" s="430"/>
      <c r="HW19" s="430"/>
      <c r="HX19" s="430"/>
      <c r="HY19" s="430"/>
      <c r="HZ19" s="430"/>
      <c r="IA19" s="430"/>
      <c r="IB19" s="430"/>
      <c r="IC19" s="430"/>
      <c r="ID19" s="430"/>
      <c r="IE19" s="430"/>
      <c r="IF19" s="430"/>
      <c r="IG19" s="430"/>
      <c r="IH19" s="430"/>
      <c r="II19" s="430"/>
      <c r="IJ19" s="430"/>
    </row>
    <row r="20" spans="1:244" s="443" customFormat="1" x14ac:dyDescent="0.25">
      <c r="A20" s="444"/>
      <c r="B20" s="746" t="s">
        <v>101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445"/>
      <c r="X20" s="446"/>
      <c r="Y20" s="446"/>
      <c r="Z20" s="447"/>
    </row>
    <row r="21" spans="1:244" s="443" customFormat="1" ht="18" x14ac:dyDescent="0.25">
      <c r="A21" s="444"/>
      <c r="B21" s="747" t="s">
        <v>514</v>
      </c>
      <c r="C21" s="747"/>
      <c r="D21" s="747"/>
      <c r="E21" s="747"/>
      <c r="F21" s="747"/>
      <c r="G21" s="747"/>
      <c r="H21" s="747"/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</row>
    <row r="22" spans="1:244" s="443" customFormat="1" ht="18" x14ac:dyDescent="0.25">
      <c r="A22" s="444"/>
      <c r="B22" s="747"/>
      <c r="C22" s="747"/>
      <c r="D22" s="747"/>
      <c r="E22" s="747"/>
      <c r="F22" s="747"/>
      <c r="G22" s="747"/>
      <c r="H22" s="747"/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747"/>
      <c r="T22" s="747"/>
      <c r="U22" s="747"/>
      <c r="V22" s="747"/>
    </row>
    <row r="23" spans="1:244" s="443" customFormat="1" ht="18" x14ac:dyDescent="0.25">
      <c r="A23" s="444"/>
      <c r="B23" s="747"/>
      <c r="C23" s="747"/>
      <c r="D23" s="747"/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7"/>
      <c r="U23" s="747"/>
      <c r="V23" s="747"/>
    </row>
    <row r="24" spans="1:244" s="443" customFormat="1" ht="18" x14ac:dyDescent="0.25">
      <c r="A24" s="444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</row>
    <row r="25" spans="1:244" s="443" customFormat="1" ht="18" x14ac:dyDescent="0.25">
      <c r="A25" s="445"/>
      <c r="B25" s="748" t="s">
        <v>515</v>
      </c>
      <c r="C25" s="748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8"/>
      <c r="U25" s="748"/>
      <c r="V25" s="748"/>
      <c r="W25" s="445"/>
    </row>
    <row r="26" spans="1:244" s="443" customFormat="1" ht="18" x14ac:dyDescent="0.25">
      <c r="A26" s="445"/>
      <c r="B26" s="748"/>
      <c r="C26" s="748"/>
      <c r="D26" s="748"/>
      <c r="E26" s="748"/>
      <c r="F26" s="748"/>
      <c r="G26" s="748"/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445"/>
    </row>
    <row r="27" spans="1:244" s="443" customFormat="1" ht="18" x14ac:dyDescent="0.25">
      <c r="A27" s="445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445"/>
    </row>
    <row r="28" spans="1:244" s="443" customFormat="1" ht="18" x14ac:dyDescent="0.25">
      <c r="A28" s="445"/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445"/>
    </row>
    <row r="29" spans="1:244" s="443" customFormat="1" ht="18" x14ac:dyDescent="0.25">
      <c r="A29" s="445"/>
      <c r="B29" s="748" t="s">
        <v>211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445"/>
    </row>
    <row r="30" spans="1:244" x14ac:dyDescent="0.3">
      <c r="A30" s="445"/>
      <c r="B30" s="748"/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445"/>
      <c r="X30" s="443"/>
      <c r="Y30" s="443"/>
      <c r="Z30" s="443"/>
      <c r="AA30" s="443"/>
      <c r="AB30" s="443"/>
      <c r="AC30" s="443"/>
      <c r="AD30" s="443"/>
      <c r="AE30" s="443"/>
      <c r="AF30" s="443"/>
      <c r="AG30" s="443"/>
      <c r="AH30" s="443"/>
      <c r="AI30" s="443"/>
      <c r="AJ30" s="443"/>
      <c r="AK30" s="443"/>
      <c r="AL30" s="443"/>
      <c r="AM30" s="443"/>
      <c r="AN30" s="443"/>
      <c r="AO30" s="443"/>
      <c r="AP30" s="443"/>
      <c r="AQ30" s="443"/>
      <c r="AR30" s="443"/>
      <c r="AS30" s="443"/>
      <c r="AT30" s="443"/>
      <c r="AU30" s="443"/>
      <c r="AV30" s="443"/>
      <c r="AW30" s="443"/>
      <c r="AX30" s="443"/>
      <c r="AY30" s="443"/>
      <c r="AZ30" s="443"/>
      <c r="BA30" s="443"/>
      <c r="BB30" s="443"/>
      <c r="BC30" s="443"/>
      <c r="BD30" s="443"/>
      <c r="BE30" s="443"/>
      <c r="BF30" s="443"/>
      <c r="BG30" s="443"/>
      <c r="BH30" s="443"/>
      <c r="BI30" s="443"/>
      <c r="BJ30" s="443"/>
      <c r="BK30" s="443"/>
      <c r="BL30" s="443"/>
      <c r="BM30" s="443"/>
      <c r="BN30" s="443"/>
      <c r="BO30" s="443"/>
      <c r="BP30" s="443"/>
      <c r="BQ30" s="443"/>
      <c r="BR30" s="443"/>
      <c r="BS30" s="443"/>
      <c r="BT30" s="443"/>
      <c r="BU30" s="443"/>
      <c r="BV30" s="443"/>
      <c r="BW30" s="443"/>
      <c r="BX30" s="443"/>
      <c r="BY30" s="443"/>
      <c r="BZ30" s="443"/>
      <c r="CA30" s="443"/>
      <c r="CB30" s="443"/>
      <c r="CC30" s="443"/>
      <c r="CD30" s="443"/>
      <c r="CE30" s="443"/>
      <c r="CF30" s="443"/>
      <c r="CG30" s="443"/>
      <c r="CH30" s="443"/>
      <c r="CI30" s="443"/>
      <c r="CJ30" s="443"/>
      <c r="CK30" s="443"/>
      <c r="CL30" s="443"/>
      <c r="CM30" s="443"/>
      <c r="CN30" s="443"/>
      <c r="CO30" s="443"/>
      <c r="CP30" s="443"/>
      <c r="CQ30" s="443"/>
      <c r="CR30" s="443"/>
      <c r="CS30" s="443"/>
      <c r="CT30" s="443"/>
      <c r="CU30" s="443"/>
      <c r="CV30" s="443"/>
      <c r="CW30" s="443"/>
      <c r="CX30" s="443"/>
      <c r="CY30" s="443"/>
      <c r="CZ30" s="443"/>
      <c r="DA30" s="443"/>
      <c r="DB30" s="443"/>
      <c r="DC30" s="443"/>
      <c r="DD30" s="443"/>
      <c r="DE30" s="443"/>
      <c r="DF30" s="443"/>
      <c r="DG30" s="443"/>
      <c r="DH30" s="443"/>
      <c r="DI30" s="443"/>
      <c r="DJ30" s="443"/>
      <c r="DK30" s="443"/>
      <c r="DL30" s="443"/>
      <c r="DM30" s="443"/>
      <c r="DN30" s="443"/>
      <c r="DO30" s="443"/>
      <c r="DP30" s="443"/>
      <c r="DQ30" s="443"/>
      <c r="DR30" s="443"/>
      <c r="DS30" s="443"/>
      <c r="DT30" s="443"/>
      <c r="DU30" s="443"/>
      <c r="DV30" s="443"/>
      <c r="DW30" s="443"/>
      <c r="DX30" s="443"/>
      <c r="DY30" s="443"/>
      <c r="DZ30" s="443"/>
      <c r="EA30" s="443"/>
      <c r="EB30" s="443"/>
      <c r="EC30" s="443"/>
      <c r="ED30" s="443"/>
      <c r="EE30" s="443"/>
      <c r="EF30" s="443"/>
      <c r="EG30" s="443"/>
      <c r="EH30" s="443"/>
      <c r="EI30" s="443"/>
      <c r="EJ30" s="443"/>
      <c r="EK30" s="443"/>
      <c r="EL30" s="443"/>
      <c r="EM30" s="443"/>
      <c r="EN30" s="443"/>
      <c r="EO30" s="443"/>
      <c r="EP30" s="443"/>
      <c r="EQ30" s="443"/>
      <c r="ER30" s="443"/>
      <c r="ES30" s="443"/>
      <c r="ET30" s="443"/>
      <c r="EU30" s="443"/>
      <c r="EV30" s="443"/>
      <c r="EW30" s="443"/>
      <c r="EX30" s="443"/>
      <c r="EY30" s="443"/>
      <c r="EZ30" s="443"/>
      <c r="FA30" s="443"/>
      <c r="FB30" s="443"/>
      <c r="FC30" s="443"/>
      <c r="FD30" s="443"/>
      <c r="FE30" s="443"/>
      <c r="FF30" s="443"/>
      <c r="FG30" s="443"/>
      <c r="FH30" s="443"/>
      <c r="FI30" s="443"/>
      <c r="FJ30" s="443"/>
      <c r="FK30" s="443"/>
      <c r="FL30" s="443"/>
      <c r="FM30" s="443"/>
      <c r="FN30" s="443"/>
      <c r="FO30" s="443"/>
      <c r="FP30" s="443"/>
      <c r="FQ30" s="443"/>
      <c r="FR30" s="443"/>
      <c r="FS30" s="443"/>
      <c r="FT30" s="443"/>
      <c r="FU30" s="443"/>
      <c r="FV30" s="443"/>
      <c r="FW30" s="443"/>
      <c r="FX30" s="443"/>
      <c r="FY30" s="443"/>
      <c r="FZ30" s="443"/>
      <c r="GA30" s="443"/>
      <c r="GB30" s="443"/>
      <c r="GC30" s="443"/>
      <c r="GD30" s="443"/>
      <c r="GE30" s="443"/>
      <c r="GF30" s="443"/>
      <c r="GG30" s="443"/>
      <c r="GH30" s="443"/>
      <c r="GI30" s="443"/>
      <c r="GJ30" s="443"/>
      <c r="GK30" s="443"/>
      <c r="GL30" s="443"/>
      <c r="GM30" s="443"/>
      <c r="GN30" s="443"/>
      <c r="GO30" s="443"/>
      <c r="GP30" s="443"/>
      <c r="GQ30" s="443"/>
      <c r="GR30" s="443"/>
      <c r="GS30" s="443"/>
      <c r="GT30" s="443"/>
      <c r="GU30" s="443"/>
      <c r="GV30" s="443"/>
      <c r="GW30" s="443"/>
      <c r="GX30" s="443"/>
      <c r="GY30" s="443"/>
      <c r="GZ30" s="443"/>
      <c r="HA30" s="443"/>
      <c r="HB30" s="443"/>
      <c r="HC30" s="443"/>
      <c r="HD30" s="443"/>
      <c r="HE30" s="443"/>
      <c r="HF30" s="443"/>
      <c r="HG30" s="443"/>
      <c r="HH30" s="443"/>
      <c r="HI30" s="443"/>
      <c r="HJ30" s="443"/>
      <c r="HK30" s="443"/>
      <c r="HL30" s="443"/>
      <c r="HM30" s="443"/>
      <c r="HN30" s="443"/>
      <c r="HO30" s="443"/>
      <c r="HP30" s="443"/>
      <c r="HQ30" s="443"/>
      <c r="HR30" s="443"/>
      <c r="HS30" s="443"/>
      <c r="HT30" s="443"/>
      <c r="HU30" s="443"/>
      <c r="HV30" s="443"/>
      <c r="HW30" s="443"/>
      <c r="HX30" s="443"/>
      <c r="HY30" s="443"/>
      <c r="HZ30" s="443"/>
      <c r="IA30" s="443"/>
      <c r="IB30" s="443"/>
      <c r="IC30" s="443"/>
      <c r="ID30" s="443"/>
      <c r="IE30" s="443"/>
      <c r="IF30" s="443"/>
      <c r="IG30" s="443"/>
      <c r="IH30" s="443"/>
      <c r="II30" s="443"/>
      <c r="IJ30" s="443"/>
    </row>
    <row r="31" spans="1:244" x14ac:dyDescent="0.3">
      <c r="A31" s="445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445"/>
      <c r="X31" s="443"/>
      <c r="Y31" s="443"/>
      <c r="Z31" s="443"/>
      <c r="AA31" s="443"/>
      <c r="AB31" s="443"/>
      <c r="AC31" s="443"/>
      <c r="AD31" s="443"/>
      <c r="AE31" s="443"/>
      <c r="AF31" s="443"/>
      <c r="AG31" s="443"/>
      <c r="AH31" s="443"/>
      <c r="AI31" s="443"/>
      <c r="AJ31" s="443"/>
      <c r="AK31" s="443"/>
      <c r="AL31" s="443"/>
      <c r="AM31" s="443"/>
      <c r="AN31" s="443"/>
      <c r="AO31" s="443"/>
      <c r="AP31" s="443"/>
      <c r="AQ31" s="443"/>
      <c r="AR31" s="443"/>
      <c r="AS31" s="443"/>
      <c r="AT31" s="443"/>
      <c r="AU31" s="443"/>
      <c r="AV31" s="443"/>
      <c r="AW31" s="443"/>
      <c r="AX31" s="443"/>
      <c r="AY31" s="443"/>
      <c r="AZ31" s="443"/>
      <c r="BA31" s="443"/>
      <c r="BB31" s="443"/>
      <c r="BC31" s="443"/>
      <c r="BD31" s="443"/>
      <c r="BE31" s="443"/>
      <c r="BF31" s="443"/>
      <c r="BG31" s="443"/>
      <c r="BH31" s="443"/>
      <c r="BI31" s="443"/>
      <c r="BJ31" s="443"/>
      <c r="BK31" s="443"/>
      <c r="BL31" s="443"/>
      <c r="BM31" s="443"/>
      <c r="BN31" s="443"/>
      <c r="BO31" s="443"/>
      <c r="BP31" s="443"/>
      <c r="BQ31" s="443"/>
      <c r="BR31" s="443"/>
      <c r="BS31" s="443"/>
      <c r="BT31" s="443"/>
      <c r="BU31" s="443"/>
      <c r="BV31" s="443"/>
      <c r="BW31" s="443"/>
      <c r="BX31" s="443"/>
      <c r="BY31" s="443"/>
      <c r="BZ31" s="443"/>
      <c r="CA31" s="443"/>
      <c r="CB31" s="443"/>
      <c r="CC31" s="443"/>
      <c r="CD31" s="443"/>
      <c r="CE31" s="443"/>
      <c r="CF31" s="443"/>
      <c r="CG31" s="443"/>
      <c r="CH31" s="443"/>
      <c r="CI31" s="443"/>
      <c r="CJ31" s="443"/>
      <c r="CK31" s="443"/>
      <c r="CL31" s="443"/>
      <c r="CM31" s="443"/>
      <c r="CN31" s="443"/>
      <c r="CO31" s="443"/>
      <c r="CP31" s="443"/>
      <c r="CQ31" s="443"/>
      <c r="CR31" s="443"/>
      <c r="CS31" s="443"/>
      <c r="CT31" s="443"/>
      <c r="CU31" s="443"/>
      <c r="CV31" s="443"/>
      <c r="CW31" s="443"/>
      <c r="CX31" s="443"/>
      <c r="CY31" s="443"/>
      <c r="CZ31" s="443"/>
      <c r="DA31" s="443"/>
      <c r="DB31" s="443"/>
      <c r="DC31" s="443"/>
      <c r="DD31" s="443"/>
      <c r="DE31" s="443"/>
      <c r="DF31" s="443"/>
      <c r="DG31" s="443"/>
      <c r="DH31" s="443"/>
      <c r="DI31" s="443"/>
      <c r="DJ31" s="443"/>
      <c r="DK31" s="443"/>
      <c r="DL31" s="443"/>
      <c r="DM31" s="443"/>
      <c r="DN31" s="443"/>
      <c r="DO31" s="443"/>
      <c r="DP31" s="443"/>
      <c r="DQ31" s="443"/>
      <c r="DR31" s="443"/>
      <c r="DS31" s="443"/>
      <c r="DT31" s="443"/>
      <c r="DU31" s="443"/>
      <c r="DV31" s="443"/>
      <c r="DW31" s="443"/>
      <c r="DX31" s="443"/>
      <c r="DY31" s="443"/>
      <c r="DZ31" s="443"/>
      <c r="EA31" s="443"/>
      <c r="EB31" s="443"/>
      <c r="EC31" s="443"/>
      <c r="ED31" s="443"/>
      <c r="EE31" s="443"/>
      <c r="EF31" s="443"/>
      <c r="EG31" s="443"/>
      <c r="EH31" s="443"/>
      <c r="EI31" s="443"/>
      <c r="EJ31" s="443"/>
      <c r="EK31" s="443"/>
      <c r="EL31" s="443"/>
      <c r="EM31" s="443"/>
      <c r="EN31" s="443"/>
      <c r="EO31" s="443"/>
      <c r="EP31" s="443"/>
      <c r="EQ31" s="443"/>
      <c r="ER31" s="443"/>
      <c r="ES31" s="443"/>
      <c r="ET31" s="443"/>
      <c r="EU31" s="443"/>
      <c r="EV31" s="443"/>
      <c r="EW31" s="443"/>
      <c r="EX31" s="443"/>
      <c r="EY31" s="443"/>
      <c r="EZ31" s="443"/>
      <c r="FA31" s="443"/>
      <c r="FB31" s="443"/>
      <c r="FC31" s="443"/>
      <c r="FD31" s="443"/>
      <c r="FE31" s="443"/>
      <c r="FF31" s="443"/>
      <c r="FG31" s="443"/>
      <c r="FH31" s="443"/>
      <c r="FI31" s="443"/>
      <c r="FJ31" s="443"/>
      <c r="FK31" s="443"/>
      <c r="FL31" s="443"/>
      <c r="FM31" s="443"/>
      <c r="FN31" s="443"/>
      <c r="FO31" s="443"/>
      <c r="FP31" s="443"/>
      <c r="FQ31" s="443"/>
      <c r="FR31" s="443"/>
      <c r="FS31" s="443"/>
      <c r="FT31" s="443"/>
      <c r="FU31" s="443"/>
      <c r="FV31" s="443"/>
      <c r="FW31" s="443"/>
      <c r="FX31" s="443"/>
      <c r="FY31" s="443"/>
      <c r="FZ31" s="443"/>
      <c r="GA31" s="443"/>
      <c r="GB31" s="443"/>
      <c r="GC31" s="443"/>
      <c r="GD31" s="443"/>
      <c r="GE31" s="443"/>
      <c r="GF31" s="443"/>
      <c r="GG31" s="443"/>
      <c r="GH31" s="443"/>
      <c r="GI31" s="443"/>
      <c r="GJ31" s="443"/>
      <c r="GK31" s="443"/>
      <c r="GL31" s="443"/>
      <c r="GM31" s="443"/>
      <c r="GN31" s="443"/>
      <c r="GO31" s="443"/>
      <c r="GP31" s="443"/>
      <c r="GQ31" s="443"/>
      <c r="GR31" s="443"/>
      <c r="GS31" s="443"/>
      <c r="GT31" s="443"/>
      <c r="GU31" s="443"/>
      <c r="GV31" s="443"/>
      <c r="GW31" s="443"/>
      <c r="GX31" s="443"/>
      <c r="GY31" s="443"/>
      <c r="GZ31" s="443"/>
      <c r="HA31" s="443"/>
      <c r="HB31" s="443"/>
      <c r="HC31" s="443"/>
      <c r="HD31" s="443"/>
      <c r="HE31" s="443"/>
      <c r="HF31" s="443"/>
      <c r="HG31" s="443"/>
      <c r="HH31" s="443"/>
      <c r="HI31" s="443"/>
      <c r="HJ31" s="443"/>
      <c r="HK31" s="443"/>
      <c r="HL31" s="443"/>
      <c r="HM31" s="443"/>
      <c r="HN31" s="443"/>
      <c r="HO31" s="443"/>
      <c r="HP31" s="443"/>
      <c r="HQ31" s="443"/>
      <c r="HR31" s="443"/>
      <c r="HS31" s="443"/>
      <c r="HT31" s="443"/>
      <c r="HU31" s="443"/>
      <c r="HV31" s="443"/>
      <c r="HW31" s="443"/>
      <c r="HX31" s="443"/>
      <c r="HY31" s="443"/>
      <c r="HZ31" s="443"/>
      <c r="IA31" s="443"/>
      <c r="IB31" s="443"/>
      <c r="IC31" s="443"/>
      <c r="ID31" s="443"/>
      <c r="IE31" s="443"/>
      <c r="IF31" s="443"/>
      <c r="IG31" s="443"/>
      <c r="IH31" s="443"/>
      <c r="II31" s="443"/>
      <c r="IJ31" s="443"/>
    </row>
    <row r="32" spans="1:244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</row>
    <row r="33" spans="2:17" x14ac:dyDescent="0.3">
      <c r="B33" s="460" t="s">
        <v>518</v>
      </c>
      <c r="C33" s="445"/>
      <c r="D33" s="448"/>
      <c r="E33" s="445"/>
      <c r="F33" s="449"/>
      <c r="G33" s="448"/>
      <c r="H33" s="445"/>
      <c r="I33" s="449"/>
      <c r="J33" s="450"/>
      <c r="K33" s="445"/>
      <c r="L33" s="449" t="s">
        <v>103</v>
      </c>
      <c r="M33" s="450"/>
      <c r="N33" s="750">
        <v>46129</v>
      </c>
      <c r="O33" s="750"/>
      <c r="P33" s="750"/>
      <c r="Q33" s="750"/>
    </row>
    <row r="34" spans="2:17" x14ac:dyDescent="0.3">
      <c r="P34" s="451"/>
    </row>
    <row r="35" spans="2:17" x14ac:dyDescent="0.3">
      <c r="P35" s="451"/>
    </row>
    <row r="36" spans="2:17" x14ac:dyDescent="0.3">
      <c r="P36" s="451"/>
    </row>
    <row r="37" spans="2:17" x14ac:dyDescent="0.3">
      <c r="P37" s="451"/>
    </row>
    <row r="38" spans="2:17" x14ac:dyDescent="0.3">
      <c r="P38" s="451"/>
    </row>
    <row r="39" spans="2:17" x14ac:dyDescent="0.3">
      <c r="P39" s="451"/>
    </row>
    <row r="40" spans="2:17" x14ac:dyDescent="0.3">
      <c r="P40" s="451"/>
    </row>
    <row r="41" spans="2:17" x14ac:dyDescent="0.3">
      <c r="P41" s="451"/>
    </row>
    <row r="42" spans="2:17" x14ac:dyDescent="0.3">
      <c r="P42" s="451"/>
    </row>
    <row r="43" spans="2:17" x14ac:dyDescent="0.3">
      <c r="P43" s="451"/>
    </row>
    <row r="44" spans="2:17" x14ac:dyDescent="0.3">
      <c r="P44" s="451"/>
    </row>
    <row r="45" spans="2:17" x14ac:dyDescent="0.3">
      <c r="P45" s="451"/>
    </row>
    <row r="46" spans="2:17" x14ac:dyDescent="0.3">
      <c r="P46" s="451"/>
    </row>
    <row r="47" spans="2:17" x14ac:dyDescent="0.3">
      <c r="P47" s="451"/>
    </row>
    <row r="48" spans="2:17" x14ac:dyDescent="0.3">
      <c r="P48" s="451"/>
    </row>
  </sheetData>
  <protectedRanges>
    <protectedRange sqref="G12 I12 J12:J13 L12:L13 M12:M14 O12:O14 V12:V15" name="Oblast1_1_1"/>
    <protectedRange sqref="B12:B15" name="Oblast1_1_2_1"/>
  </protectedRanges>
  <mergeCells count="26">
    <mergeCell ref="A9:V9"/>
    <mergeCell ref="T16:U16"/>
    <mergeCell ref="B23:V23"/>
    <mergeCell ref="B24:V24"/>
    <mergeCell ref="B25:V25"/>
    <mergeCell ref="B20:V20"/>
    <mergeCell ref="B21:V21"/>
    <mergeCell ref="B22:V22"/>
    <mergeCell ref="D11:F11"/>
    <mergeCell ref="G11:I11"/>
    <mergeCell ref="J11:L11"/>
    <mergeCell ref="M11:O11"/>
    <mergeCell ref="R11:S11"/>
    <mergeCell ref="T11:U11"/>
    <mergeCell ref="T12:U12"/>
    <mergeCell ref="T13:U13"/>
    <mergeCell ref="T14:U14"/>
    <mergeCell ref="T15:U15"/>
    <mergeCell ref="B32:V32"/>
    <mergeCell ref="N33:Q33"/>
    <mergeCell ref="B27:V27"/>
    <mergeCell ref="B28:V28"/>
    <mergeCell ref="B29:V29"/>
    <mergeCell ref="B30:V30"/>
    <mergeCell ref="B31:V31"/>
    <mergeCell ref="B26:V26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80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IJ48"/>
  <sheetViews>
    <sheetView view="pageBreakPreview" zoomScale="110" zoomScaleNormal="100" zoomScalePageLayoutView="110" workbookViewId="0">
      <selection activeCell="M11" sqref="M11:O11"/>
    </sheetView>
  </sheetViews>
  <sheetFormatPr defaultColWidth="1.7109375" defaultRowHeight="20.25" x14ac:dyDescent="0.3"/>
  <cols>
    <col min="1" max="1" width="4.7109375" style="73" customWidth="1"/>
    <col min="2" max="2" width="42.140625" style="73" customWidth="1"/>
    <col min="3" max="3" width="9.7109375" style="73" hidden="1" customWidth="1"/>
    <col min="4" max="4" width="5.7109375" style="74" customWidth="1"/>
    <col min="5" max="5" width="1.7109375" style="73"/>
    <col min="6" max="6" width="5.7109375" style="75" customWidth="1"/>
    <col min="7" max="7" width="5.7109375" style="74" customWidth="1"/>
    <col min="8" max="8" width="1.7109375" style="73"/>
    <col min="9" max="9" width="5.7109375" style="75" customWidth="1"/>
    <col min="10" max="10" width="5.7109375" style="76" customWidth="1"/>
    <col min="11" max="11" width="1.7109375" style="73"/>
    <col min="12" max="12" width="5.7109375" style="75" customWidth="1"/>
    <col min="13" max="13" width="5.7109375" style="76" customWidth="1"/>
    <col min="14" max="14" width="1.7109375" style="73"/>
    <col min="15" max="15" width="5.7109375" style="75" customWidth="1"/>
    <col min="16" max="16" width="8.7109375" style="76" customWidth="1"/>
    <col min="17" max="17" width="8.7109375" style="74" customWidth="1"/>
    <col min="18" max="18" width="8.85546875" style="76" customWidth="1"/>
    <col min="19" max="19" width="8.85546875" style="74" customWidth="1"/>
    <col min="20" max="20" width="5.28515625" style="73" customWidth="1"/>
    <col min="21" max="21" width="13.7109375" style="73" customWidth="1"/>
    <col min="22" max="22" width="10" style="73" customWidth="1"/>
    <col min="23" max="23" width="7" style="73" customWidth="1"/>
    <col min="24" max="241" width="9.140625" style="77" customWidth="1"/>
    <col min="242" max="242" width="2.7109375" style="77" customWidth="1"/>
    <col min="243" max="243" width="17.5703125" style="77" customWidth="1"/>
    <col min="244" max="244" width="11.5703125" style="77" hidden="1" customWidth="1"/>
    <col min="245" max="16384" width="1.7109375" style="77"/>
  </cols>
  <sheetData>
    <row r="1" spans="1:244" s="122" customFormat="1" ht="15" x14ac:dyDescent="0.25">
      <c r="B1" s="123"/>
      <c r="G1" s="124"/>
      <c r="H1" s="125"/>
      <c r="J1" s="126"/>
      <c r="K1" s="126"/>
      <c r="L1" s="127"/>
      <c r="M1" s="124"/>
      <c r="N1" s="128"/>
      <c r="Q1" s="129"/>
      <c r="R1" s="127"/>
      <c r="S1" s="124"/>
    </row>
    <row r="2" spans="1:244" s="122" customFormat="1" ht="15" x14ac:dyDescent="0.25">
      <c r="B2" s="123"/>
      <c r="G2" s="124"/>
      <c r="H2" s="125"/>
      <c r="J2" s="126"/>
      <c r="K2" s="126"/>
      <c r="L2" s="127"/>
      <c r="M2" s="124"/>
      <c r="N2" s="128"/>
      <c r="Q2" s="129"/>
      <c r="R2" s="127"/>
      <c r="S2" s="124"/>
    </row>
    <row r="3" spans="1:244" s="122" customFormat="1" ht="15" x14ac:dyDescent="0.25">
      <c r="B3" s="123"/>
      <c r="G3" s="124"/>
      <c r="H3" s="125"/>
      <c r="J3" s="126"/>
      <c r="K3" s="126"/>
      <c r="L3" s="127"/>
      <c r="M3" s="124"/>
      <c r="N3" s="128"/>
      <c r="Q3" s="129"/>
      <c r="R3" s="127"/>
      <c r="S3" s="124"/>
    </row>
    <row r="4" spans="1:244" s="122" customFormat="1" ht="15" x14ac:dyDescent="0.25">
      <c r="B4" s="123"/>
      <c r="G4" s="124"/>
      <c r="H4" s="125"/>
      <c r="J4" s="126"/>
      <c r="K4" s="126"/>
      <c r="L4" s="127"/>
      <c r="M4" s="124"/>
      <c r="N4" s="128"/>
      <c r="Q4" s="129"/>
      <c r="R4" s="127"/>
      <c r="S4" s="124"/>
    </row>
    <row r="5" spans="1:244" s="122" customFormat="1" ht="15" x14ac:dyDescent="0.25">
      <c r="B5" s="123"/>
      <c r="G5" s="124"/>
      <c r="H5" s="125"/>
      <c r="J5" s="126"/>
      <c r="K5" s="126"/>
      <c r="L5" s="127"/>
      <c r="M5" s="124"/>
      <c r="N5" s="128"/>
      <c r="Q5" s="129"/>
      <c r="R5" s="127"/>
      <c r="S5" s="124"/>
    </row>
    <row r="6" spans="1:244" s="122" customFormat="1" ht="15" x14ac:dyDescent="0.25">
      <c r="B6" s="123"/>
      <c r="G6" s="124"/>
      <c r="H6" s="125"/>
      <c r="J6" s="126"/>
      <c r="K6" s="126"/>
      <c r="L6" s="127"/>
      <c r="M6" s="124"/>
      <c r="N6" s="128"/>
      <c r="Q6" s="129"/>
      <c r="R6" s="127"/>
      <c r="S6" s="124"/>
    </row>
    <row r="7" spans="1:244" s="122" customFormat="1" ht="15" x14ac:dyDescent="0.25">
      <c r="B7" s="123"/>
      <c r="G7" s="124"/>
      <c r="H7" s="125"/>
      <c r="J7" s="126"/>
      <c r="K7" s="126"/>
      <c r="L7" s="127"/>
      <c r="M7" s="124"/>
      <c r="N7" s="128"/>
      <c r="Q7" s="129"/>
      <c r="R7" s="127"/>
      <c r="S7" s="124"/>
    </row>
    <row r="8" spans="1:244" s="122" customFormat="1" ht="15" x14ac:dyDescent="0.25">
      <c r="B8" s="123"/>
      <c r="G8" s="124"/>
      <c r="H8" s="125"/>
      <c r="J8" s="126"/>
      <c r="K8" s="126"/>
      <c r="L8" s="127"/>
      <c r="M8" s="124"/>
      <c r="N8" s="128"/>
      <c r="Q8" s="129"/>
      <c r="R8" s="127"/>
      <c r="S8" s="124"/>
    </row>
    <row r="9" spans="1:244" s="79" customFormat="1" ht="36" x14ac:dyDescent="0.35">
      <c r="A9" s="741" t="s">
        <v>524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8"/>
    </row>
    <row r="10" spans="1:244" s="79" customFormat="1" ht="21" x14ac:dyDescent="0.35">
      <c r="A10" s="78"/>
      <c r="B10" s="78"/>
      <c r="C10" s="78"/>
      <c r="D10" s="80"/>
      <c r="E10" s="78"/>
      <c r="F10" s="81"/>
      <c r="G10" s="80"/>
      <c r="H10" s="78"/>
      <c r="I10" s="81"/>
      <c r="J10" s="82"/>
      <c r="K10" s="78"/>
      <c r="L10" s="81"/>
      <c r="M10" s="82"/>
      <c r="N10" s="78"/>
      <c r="O10" s="81"/>
      <c r="P10" s="83"/>
      <c r="Q10" s="80"/>
      <c r="R10" s="82"/>
      <c r="S10" s="80"/>
      <c r="T10" s="78"/>
      <c r="U10" s="78"/>
      <c r="V10" s="78"/>
      <c r="W10" s="78"/>
    </row>
    <row r="11" spans="1:244" s="79" customFormat="1" ht="21" x14ac:dyDescent="0.35">
      <c r="A11" s="84"/>
      <c r="B11" s="85" t="s">
        <v>92</v>
      </c>
      <c r="C11" s="86" t="s">
        <v>93</v>
      </c>
      <c r="D11" s="742" t="s">
        <v>20</v>
      </c>
      <c r="E11" s="742"/>
      <c r="F11" s="742"/>
      <c r="G11" s="742" t="s">
        <v>23</v>
      </c>
      <c r="H11" s="742"/>
      <c r="I11" s="742"/>
      <c r="J11" s="742" t="s">
        <v>24</v>
      </c>
      <c r="K11" s="742"/>
      <c r="L11" s="742"/>
      <c r="M11" s="742" t="s">
        <v>22</v>
      </c>
      <c r="N11" s="742"/>
      <c r="O11" s="742"/>
      <c r="P11" s="87" t="s">
        <v>94</v>
      </c>
      <c r="Q11" s="88" t="s">
        <v>95</v>
      </c>
      <c r="R11" s="743" t="s">
        <v>96</v>
      </c>
      <c r="S11" s="743"/>
      <c r="T11" s="743" t="s">
        <v>97</v>
      </c>
      <c r="U11" s="743"/>
      <c r="V11" s="89" t="s">
        <v>12</v>
      </c>
      <c r="W11" s="80"/>
      <c r="X11" s="90"/>
      <c r="Y11" s="90"/>
      <c r="Z11" s="90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</row>
    <row r="12" spans="1:244" s="79" customFormat="1" ht="21" x14ac:dyDescent="0.35">
      <c r="A12" s="91">
        <v>1</v>
      </c>
      <c r="B12" s="251" t="s">
        <v>462</v>
      </c>
      <c r="C12" s="92"/>
      <c r="D12" s="341"/>
      <c r="E12" s="342"/>
      <c r="F12" s="343"/>
      <c r="G12" s="344">
        <v>40</v>
      </c>
      <c r="H12" s="339" t="s">
        <v>98</v>
      </c>
      <c r="I12" s="345">
        <v>0</v>
      </c>
      <c r="J12" s="344">
        <v>28</v>
      </c>
      <c r="K12" s="339" t="s">
        <v>98</v>
      </c>
      <c r="L12" s="345">
        <v>6</v>
      </c>
      <c r="M12" s="344">
        <v>32</v>
      </c>
      <c r="N12" s="339" t="s">
        <v>98</v>
      </c>
      <c r="O12" s="345">
        <v>4</v>
      </c>
      <c r="P12" s="253">
        <f>IF(G12&gt;I12,1,0)+IF(J12&gt;L12,1,0)+IF(M12&gt;O12,1,0)</f>
        <v>3</v>
      </c>
      <c r="Q12" s="255">
        <f>IF(G12&lt;I12,1,0)+IF(J12&lt;L12,1,0)+IF(M12&lt;O12,1,0)</f>
        <v>0</v>
      </c>
      <c r="R12" s="255">
        <f>G12+J12+M12</f>
        <v>100</v>
      </c>
      <c r="S12" s="255">
        <f>I12+L12+O12</f>
        <v>10</v>
      </c>
      <c r="T12" s="744">
        <f>P12*2+Q12*1</f>
        <v>6</v>
      </c>
      <c r="U12" s="744"/>
      <c r="V12" s="324">
        <f>1+IF(T12&lt;T13,1,0)+IF(T12&lt;T14,1,0)+IF(T12&lt;T15,1,0)</f>
        <v>1</v>
      </c>
      <c r="W12" s="78"/>
      <c r="X12" s="90"/>
      <c r="Y12" s="90"/>
      <c r="Z12" s="94"/>
    </row>
    <row r="13" spans="1:244" s="79" customFormat="1" ht="21" x14ac:dyDescent="0.35">
      <c r="A13" s="91">
        <v>2</v>
      </c>
      <c r="B13" s="251" t="s">
        <v>463</v>
      </c>
      <c r="C13" s="92"/>
      <c r="D13" s="344">
        <f>I12</f>
        <v>0</v>
      </c>
      <c r="E13" s="340" t="s">
        <v>98</v>
      </c>
      <c r="F13" s="345">
        <f>G12</f>
        <v>40</v>
      </c>
      <c r="G13" s="341"/>
      <c r="H13" s="342"/>
      <c r="I13" s="343"/>
      <c r="J13" s="344">
        <v>2</v>
      </c>
      <c r="K13" s="339" t="s">
        <v>98</v>
      </c>
      <c r="L13" s="345">
        <v>20</v>
      </c>
      <c r="M13" s="344">
        <v>10</v>
      </c>
      <c r="N13" s="339" t="s">
        <v>98</v>
      </c>
      <c r="O13" s="345">
        <v>6</v>
      </c>
      <c r="P13" s="253">
        <f>IF(D13&gt;F13,1,0)+IF(J13&gt;L13,1,0)+IF(M13&gt;O13,1,0)</f>
        <v>1</v>
      </c>
      <c r="Q13" s="255">
        <f>IF(D13&lt;F13,1,0)+IF(J13&lt;L13,1,0)+IF(M13&lt;O13,1,0)</f>
        <v>2</v>
      </c>
      <c r="R13" s="255">
        <f>D13+J13+M13</f>
        <v>12</v>
      </c>
      <c r="S13" s="255">
        <f>F13+L13+O13</f>
        <v>66</v>
      </c>
      <c r="T13" s="744">
        <f>P13*2+Q13*1</f>
        <v>4</v>
      </c>
      <c r="U13" s="744"/>
      <c r="V13" s="324">
        <f>1+IF(T13&lt;T12,1,0)+IF(T13&lt;T14,1,0)+IF(T13&lt;T15,1,0)</f>
        <v>3</v>
      </c>
      <c r="W13" s="78"/>
      <c r="X13" s="90"/>
      <c r="Y13" s="90"/>
      <c r="Z13" s="94"/>
    </row>
    <row r="14" spans="1:244" ht="21" x14ac:dyDescent="0.35">
      <c r="A14" s="91">
        <v>3</v>
      </c>
      <c r="B14" s="251" t="s">
        <v>464</v>
      </c>
      <c r="C14" s="92"/>
      <c r="D14" s="344">
        <f>L12</f>
        <v>6</v>
      </c>
      <c r="E14" s="340" t="s">
        <v>98</v>
      </c>
      <c r="F14" s="345">
        <f>J12</f>
        <v>28</v>
      </c>
      <c r="G14" s="344">
        <f>L13</f>
        <v>20</v>
      </c>
      <c r="H14" s="340" t="s">
        <v>98</v>
      </c>
      <c r="I14" s="345">
        <f>J13</f>
        <v>2</v>
      </c>
      <c r="J14" s="341"/>
      <c r="K14" s="342"/>
      <c r="L14" s="343"/>
      <c r="M14" s="344">
        <v>18</v>
      </c>
      <c r="N14" s="339" t="s">
        <v>98</v>
      </c>
      <c r="O14" s="345">
        <v>4</v>
      </c>
      <c r="P14" s="253">
        <f>IF(D14&gt;F14,1,0)+IF(G14&gt;I14,1,0)+IF(M14&gt;O14,1,0)</f>
        <v>2</v>
      </c>
      <c r="Q14" s="255">
        <f>IF(D14&lt;F14,1,0)+IF(G14&lt;I14,1,0)+IF(M14&lt;O14,1,0)</f>
        <v>1</v>
      </c>
      <c r="R14" s="255">
        <f>D14+G14+M14</f>
        <v>44</v>
      </c>
      <c r="S14" s="255">
        <f>F14+I14+O14</f>
        <v>34</v>
      </c>
      <c r="T14" s="744">
        <f>P14*2+Q14*1</f>
        <v>5</v>
      </c>
      <c r="U14" s="744"/>
      <c r="V14" s="324">
        <f>1+IF(T14&lt;T12,1,0)+IF(T14&lt;T13,1,0)+IF(T14&lt;T15,1,0)</f>
        <v>2</v>
      </c>
      <c r="W14" s="78"/>
      <c r="X14" s="90"/>
      <c r="Y14" s="90"/>
      <c r="Z14" s="94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</row>
    <row r="15" spans="1:244" s="95" customFormat="1" ht="21" x14ac:dyDescent="0.35">
      <c r="A15" s="91">
        <v>4</v>
      </c>
      <c r="B15" s="251" t="s">
        <v>229</v>
      </c>
      <c r="C15" s="92"/>
      <c r="D15" s="344">
        <f>O12</f>
        <v>4</v>
      </c>
      <c r="E15" s="340" t="s">
        <v>98</v>
      </c>
      <c r="F15" s="345">
        <f>M12</f>
        <v>32</v>
      </c>
      <c r="G15" s="344">
        <f>O13</f>
        <v>6</v>
      </c>
      <c r="H15" s="340" t="s">
        <v>98</v>
      </c>
      <c r="I15" s="345">
        <f>M13</f>
        <v>10</v>
      </c>
      <c r="J15" s="344">
        <f>O14</f>
        <v>4</v>
      </c>
      <c r="K15" s="340" t="s">
        <v>98</v>
      </c>
      <c r="L15" s="345">
        <f>M14</f>
        <v>18</v>
      </c>
      <c r="M15" s="341"/>
      <c r="N15" s="342"/>
      <c r="O15" s="343"/>
      <c r="P15" s="253">
        <f>IF(D15&gt;F15,1,0)+IF(G15&gt;I15,1,0)+IF(J15&gt;L15,1,0)</f>
        <v>0</v>
      </c>
      <c r="Q15" s="255">
        <f>IF(D15&lt;F15,1,0)+IF(G15&lt;I15,1,0)+IF(J15&lt;L15,1,0)</f>
        <v>3</v>
      </c>
      <c r="R15" s="255">
        <f>D15+G15+J15</f>
        <v>14</v>
      </c>
      <c r="S15" s="255">
        <f>F15+I15+L15</f>
        <v>60</v>
      </c>
      <c r="T15" s="744">
        <f>P15*2+Q15*1</f>
        <v>3</v>
      </c>
      <c r="U15" s="744"/>
      <c r="V15" s="324">
        <f>1+IF(T15&lt;T12,1,0)+IF(T15&lt;T13,1,0)+IF(T15&lt;T14,1,0)</f>
        <v>4</v>
      </c>
      <c r="W15" s="78"/>
      <c r="X15" s="90"/>
      <c r="Y15" s="90"/>
      <c r="Z15" s="94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</row>
    <row r="16" spans="1:244" s="95" customFormat="1" x14ac:dyDescent="0.3">
      <c r="A16" s="96"/>
      <c r="B16" s="96"/>
      <c r="C16" s="96"/>
      <c r="D16" s="97"/>
      <c r="E16" s="96"/>
      <c r="F16" s="97"/>
      <c r="G16" s="97"/>
      <c r="H16" s="96"/>
      <c r="I16" s="97"/>
      <c r="J16" s="97"/>
      <c r="K16" s="96"/>
      <c r="L16" s="97"/>
      <c r="M16" s="97"/>
      <c r="N16" s="96"/>
      <c r="O16" s="97"/>
      <c r="P16" s="98"/>
      <c r="Q16" s="97"/>
      <c r="R16" s="98"/>
      <c r="S16" s="97"/>
      <c r="T16" s="745"/>
      <c r="U16" s="745"/>
      <c r="V16" s="96"/>
      <c r="W16" s="73"/>
      <c r="X16" s="99"/>
      <c r="Y16" s="99"/>
      <c r="Z16" s="100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</row>
    <row r="17" spans="1:244" s="95" customFormat="1" ht="15.75" x14ac:dyDescent="0.25">
      <c r="A17" s="101"/>
      <c r="B17" s="102" t="s">
        <v>243</v>
      </c>
      <c r="C17" s="101"/>
      <c r="D17" s="103"/>
      <c r="E17" s="101"/>
      <c r="F17" s="103"/>
      <c r="G17" s="103"/>
      <c r="H17" s="101"/>
      <c r="I17" s="103"/>
      <c r="J17" s="103"/>
      <c r="K17" s="101"/>
      <c r="L17" s="103"/>
      <c r="M17" s="103"/>
      <c r="N17" s="101"/>
      <c r="O17" s="103"/>
      <c r="P17" s="103"/>
      <c r="Q17" s="103"/>
      <c r="R17" s="103"/>
      <c r="S17" s="103"/>
      <c r="T17" s="101"/>
      <c r="U17" s="101"/>
      <c r="V17" s="101"/>
      <c r="W17" s="104"/>
      <c r="X17" s="105"/>
      <c r="Y17" s="105"/>
      <c r="Z17" s="106"/>
    </row>
    <row r="18" spans="1:244" s="108" customFormat="1" ht="18" x14ac:dyDescent="0.25">
      <c r="A18" s="101"/>
      <c r="B18" s="107" t="s">
        <v>100</v>
      </c>
      <c r="C18" s="101"/>
      <c r="D18" s="103"/>
      <c r="E18" s="101"/>
      <c r="F18" s="103"/>
      <c r="G18" s="103"/>
      <c r="H18" s="101"/>
      <c r="I18" s="103"/>
      <c r="J18" s="103"/>
      <c r="K18" s="101"/>
      <c r="L18" s="103"/>
      <c r="M18" s="103"/>
      <c r="N18" s="101"/>
      <c r="O18" s="103"/>
      <c r="P18" s="103"/>
      <c r="Q18" s="103"/>
      <c r="R18" s="103"/>
      <c r="S18" s="103"/>
      <c r="T18" s="101"/>
      <c r="U18" s="101"/>
      <c r="V18" s="101"/>
      <c r="W18" s="104"/>
      <c r="X18" s="105"/>
      <c r="Y18" s="105"/>
      <c r="Z18" s="106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</row>
    <row r="19" spans="1:244" s="108" customFormat="1" ht="18" x14ac:dyDescent="0.25">
      <c r="A19" s="101"/>
      <c r="B19" s="101"/>
      <c r="C19" s="101"/>
      <c r="D19" s="103"/>
      <c r="E19" s="101"/>
      <c r="F19" s="103"/>
      <c r="G19" s="103"/>
      <c r="H19" s="101"/>
      <c r="I19" s="103"/>
      <c r="J19" s="103"/>
      <c r="K19" s="101"/>
      <c r="L19" s="103"/>
      <c r="M19" s="103"/>
      <c r="N19" s="101"/>
      <c r="O19" s="103"/>
      <c r="P19" s="103"/>
      <c r="Q19" s="103"/>
      <c r="R19" s="103"/>
      <c r="S19" s="103"/>
      <c r="T19" s="101"/>
      <c r="U19" s="101"/>
      <c r="V19" s="101"/>
      <c r="W19" s="104"/>
      <c r="X19" s="105"/>
      <c r="Y19" s="105"/>
      <c r="Z19" s="106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</row>
    <row r="20" spans="1:244" s="108" customFormat="1" x14ac:dyDescent="0.25">
      <c r="A20" s="109"/>
      <c r="B20" s="746" t="s">
        <v>101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110"/>
      <c r="X20" s="111"/>
      <c r="Y20" s="111"/>
      <c r="Z20" s="112"/>
    </row>
    <row r="21" spans="1:244" s="108" customFormat="1" ht="18" x14ac:dyDescent="0.25">
      <c r="A21" s="109"/>
      <c r="B21" s="747" t="s">
        <v>465</v>
      </c>
      <c r="C21" s="747"/>
      <c r="D21" s="747"/>
      <c r="E21" s="747"/>
      <c r="F21" s="747"/>
      <c r="G21" s="747"/>
      <c r="H21" s="747"/>
      <c r="I21" s="747"/>
      <c r="J21" s="747"/>
      <c r="K21" s="747"/>
      <c r="L21" s="747"/>
      <c r="M21" s="747"/>
      <c r="N21" s="747"/>
      <c r="O21" s="747"/>
      <c r="P21" s="747"/>
      <c r="Q21" s="747"/>
      <c r="R21" s="747"/>
      <c r="S21" s="747"/>
      <c r="T21" s="747"/>
      <c r="U21" s="747"/>
      <c r="V21" s="747"/>
    </row>
    <row r="22" spans="1:244" s="108" customFormat="1" ht="18" x14ac:dyDescent="0.25">
      <c r="A22" s="109"/>
      <c r="B22" s="747"/>
      <c r="C22" s="747"/>
      <c r="D22" s="747"/>
      <c r="E22" s="747"/>
      <c r="F22" s="747"/>
      <c r="G22" s="747"/>
      <c r="H22" s="747"/>
      <c r="I22" s="747"/>
      <c r="J22" s="747"/>
      <c r="K22" s="747"/>
      <c r="L22" s="747"/>
      <c r="M22" s="747"/>
      <c r="N22" s="747"/>
      <c r="O22" s="747"/>
      <c r="P22" s="747"/>
      <c r="Q22" s="747"/>
      <c r="R22" s="747"/>
      <c r="S22" s="747"/>
      <c r="T22" s="747"/>
      <c r="U22" s="747"/>
      <c r="V22" s="747"/>
    </row>
    <row r="23" spans="1:244" s="108" customFormat="1" ht="18" x14ac:dyDescent="0.25">
      <c r="A23" s="109"/>
      <c r="B23" s="747"/>
      <c r="C23" s="747"/>
      <c r="D23" s="747"/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7"/>
      <c r="U23" s="747"/>
      <c r="V23" s="747"/>
    </row>
    <row r="24" spans="1:244" s="108" customFormat="1" ht="18" x14ac:dyDescent="0.25">
      <c r="A24" s="109"/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47"/>
      <c r="S24" s="747"/>
      <c r="T24" s="747"/>
      <c r="U24" s="747"/>
      <c r="V24" s="747"/>
    </row>
    <row r="25" spans="1:244" s="108" customFormat="1" ht="18" x14ac:dyDescent="0.25">
      <c r="A25" s="110"/>
      <c r="B25" s="748" t="s">
        <v>467</v>
      </c>
      <c r="C25" s="748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8"/>
      <c r="U25" s="748"/>
      <c r="V25" s="748"/>
      <c r="W25" s="110"/>
    </row>
    <row r="26" spans="1:244" s="108" customFormat="1" ht="18" x14ac:dyDescent="0.25">
      <c r="A26" s="110"/>
      <c r="B26" s="748" t="s">
        <v>468</v>
      </c>
      <c r="C26" s="748"/>
      <c r="D26" s="748"/>
      <c r="E26" s="748"/>
      <c r="F26" s="748"/>
      <c r="G26" s="748"/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110"/>
    </row>
    <row r="27" spans="1:244" s="108" customFormat="1" ht="18" x14ac:dyDescent="0.25">
      <c r="A27" s="110"/>
      <c r="B27" s="748"/>
      <c r="C27" s="748"/>
      <c r="D27" s="748"/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110"/>
    </row>
    <row r="28" spans="1:244" s="108" customFormat="1" ht="18" x14ac:dyDescent="0.25">
      <c r="A28" s="110"/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110"/>
    </row>
    <row r="29" spans="1:244" s="108" customFormat="1" ht="18" x14ac:dyDescent="0.25">
      <c r="A29" s="110"/>
      <c r="B29" s="748" t="s">
        <v>455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110"/>
    </row>
    <row r="30" spans="1:244" x14ac:dyDescent="0.3">
      <c r="A30" s="110"/>
      <c r="B30" s="748"/>
      <c r="C30" s="748"/>
      <c r="D30" s="748"/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110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</row>
    <row r="31" spans="1:244" x14ac:dyDescent="0.3">
      <c r="A31" s="110"/>
      <c r="B31" s="748"/>
      <c r="C31" s="748"/>
      <c r="D31" s="748"/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110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108"/>
      <c r="FA31" s="108"/>
      <c r="FB31" s="108"/>
      <c r="FC31" s="108"/>
      <c r="FD31" s="108"/>
      <c r="FE31" s="108"/>
      <c r="FF31" s="108"/>
      <c r="FG31" s="108"/>
      <c r="FH31" s="108"/>
      <c r="FI31" s="108"/>
      <c r="FJ31" s="108"/>
      <c r="FK31" s="108"/>
      <c r="FL31" s="108"/>
      <c r="FM31" s="108"/>
      <c r="FN31" s="108"/>
      <c r="FO31" s="108"/>
      <c r="FP31" s="108"/>
      <c r="FQ31" s="108"/>
      <c r="FR31" s="108"/>
      <c r="FS31" s="108"/>
      <c r="FT31" s="108"/>
      <c r="FU31" s="108"/>
      <c r="FV31" s="108"/>
      <c r="FW31" s="108"/>
      <c r="FX31" s="108"/>
      <c r="FY31" s="108"/>
      <c r="FZ31" s="108"/>
      <c r="GA31" s="108"/>
      <c r="GB31" s="108"/>
      <c r="GC31" s="108"/>
      <c r="GD31" s="108"/>
      <c r="GE31" s="108"/>
      <c r="GF31" s="108"/>
      <c r="GG31" s="108"/>
      <c r="GH31" s="108"/>
      <c r="GI31" s="108"/>
      <c r="GJ31" s="108"/>
      <c r="GK31" s="108"/>
      <c r="GL31" s="108"/>
      <c r="GM31" s="108"/>
      <c r="GN31" s="108"/>
      <c r="GO31" s="108"/>
      <c r="GP31" s="108"/>
      <c r="GQ31" s="108"/>
      <c r="GR31" s="108"/>
      <c r="GS31" s="108"/>
      <c r="GT31" s="108"/>
      <c r="GU31" s="108"/>
      <c r="GV31" s="108"/>
      <c r="GW31" s="108"/>
      <c r="GX31" s="108"/>
      <c r="GY31" s="108"/>
      <c r="GZ31" s="108"/>
      <c r="HA31" s="108"/>
      <c r="HB31" s="108"/>
      <c r="HC31" s="108"/>
      <c r="HD31" s="108"/>
      <c r="HE31" s="108"/>
      <c r="HF31" s="108"/>
      <c r="HG31" s="108"/>
      <c r="HH31" s="108"/>
      <c r="HI31" s="108"/>
      <c r="HJ31" s="108"/>
      <c r="HK31" s="108"/>
      <c r="HL31" s="108"/>
      <c r="HM31" s="108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</row>
    <row r="32" spans="1:244" x14ac:dyDescent="0.3">
      <c r="B32" s="749"/>
      <c r="C32" s="749"/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</row>
    <row r="33" spans="2:17" x14ac:dyDescent="0.3">
      <c r="B33" s="247" t="s">
        <v>454</v>
      </c>
      <c r="C33" s="110"/>
      <c r="D33" s="114"/>
      <c r="E33" s="110"/>
      <c r="F33" s="115"/>
      <c r="G33" s="114"/>
      <c r="H33" s="110"/>
      <c r="I33" s="115"/>
      <c r="J33" s="116"/>
      <c r="K33" s="110"/>
      <c r="L33" s="115" t="s">
        <v>103</v>
      </c>
      <c r="M33" s="116"/>
      <c r="N33" s="750">
        <v>45968</v>
      </c>
      <c r="O33" s="750"/>
      <c r="P33" s="750"/>
      <c r="Q33" s="750"/>
    </row>
    <row r="34" spans="2:17" x14ac:dyDescent="0.3">
      <c r="P34" s="117"/>
    </row>
    <row r="35" spans="2:17" x14ac:dyDescent="0.3">
      <c r="P35" s="117"/>
    </row>
    <row r="36" spans="2:17" x14ac:dyDescent="0.3">
      <c r="P36" s="117"/>
    </row>
    <row r="37" spans="2:17" x14ac:dyDescent="0.3">
      <c r="P37" s="117"/>
    </row>
    <row r="38" spans="2:17" x14ac:dyDescent="0.3">
      <c r="P38" s="117"/>
    </row>
    <row r="39" spans="2:17" x14ac:dyDescent="0.3">
      <c r="P39" s="117"/>
    </row>
    <row r="40" spans="2:17" x14ac:dyDescent="0.3">
      <c r="P40" s="117"/>
    </row>
    <row r="41" spans="2:17" x14ac:dyDescent="0.3">
      <c r="P41" s="117"/>
    </row>
    <row r="42" spans="2:17" x14ac:dyDescent="0.3">
      <c r="P42" s="117"/>
    </row>
    <row r="43" spans="2:17" x14ac:dyDescent="0.3">
      <c r="P43" s="117"/>
    </row>
    <row r="44" spans="2:17" x14ac:dyDescent="0.3">
      <c r="P44" s="117"/>
    </row>
    <row r="45" spans="2:17" x14ac:dyDescent="0.3">
      <c r="P45" s="117"/>
    </row>
    <row r="46" spans="2:17" x14ac:dyDescent="0.3">
      <c r="P46" s="117"/>
    </row>
    <row r="47" spans="2:17" x14ac:dyDescent="0.3">
      <c r="P47" s="117"/>
    </row>
    <row r="48" spans="2:17" x14ac:dyDescent="0.3">
      <c r="P48" s="117"/>
    </row>
  </sheetData>
  <protectedRanges>
    <protectedRange sqref="G12 I12 J12:J13 L12:L13 M12:M14 O12:O14 V12:V15" name="Oblast1_1"/>
    <protectedRange sqref="B12:B14" name="Oblast1_1_2"/>
    <protectedRange sqref="B15" name="Oblast1_1_2_1"/>
  </protectedRanges>
  <mergeCells count="26">
    <mergeCell ref="A9:V9"/>
    <mergeCell ref="T16:U16"/>
    <mergeCell ref="B23:V23"/>
    <mergeCell ref="B24:V24"/>
    <mergeCell ref="B25:V25"/>
    <mergeCell ref="B20:V20"/>
    <mergeCell ref="B21:V21"/>
    <mergeCell ref="B22:V22"/>
    <mergeCell ref="D11:F11"/>
    <mergeCell ref="G11:I11"/>
    <mergeCell ref="J11:L11"/>
    <mergeCell ref="M11:O11"/>
    <mergeCell ref="R11:S11"/>
    <mergeCell ref="T11:U11"/>
    <mergeCell ref="T12:U12"/>
    <mergeCell ref="T13:U13"/>
    <mergeCell ref="T14:U14"/>
    <mergeCell ref="T15:U15"/>
    <mergeCell ref="B32:V32"/>
    <mergeCell ref="N33:Q33"/>
    <mergeCell ref="B27:V27"/>
    <mergeCell ref="B28:V28"/>
    <mergeCell ref="B29:V29"/>
    <mergeCell ref="B30:V30"/>
    <mergeCell ref="B31:V31"/>
    <mergeCell ref="B26:V26"/>
  </mergeCells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7</vt:i4>
      </vt:variant>
    </vt:vector>
  </HeadingPairs>
  <TitlesOfParts>
    <vt:vector size="34" baseType="lpstr">
      <vt:lpstr>Bodování</vt:lpstr>
      <vt:lpstr>Atletický čtyřboj - vzor</vt:lpstr>
      <vt:lpstr>Atletický čtyřboj III dívky</vt:lpstr>
      <vt:lpstr>Atletický čtyřboj III chlapci</vt:lpstr>
      <vt:lpstr>Atletický čtyřboj IV. dívky </vt:lpstr>
      <vt:lpstr>Atletický čtyřboj IV. chlapci</vt:lpstr>
      <vt:lpstr>Basketbal ZŠ - dívky</vt:lpstr>
      <vt:lpstr>Basketbal ZŠ - chlapci</vt:lpstr>
      <vt:lpstr>Basketbal SŠ - dívky</vt:lpstr>
      <vt:lpstr>Basketbal SŠ - chlapci</vt:lpstr>
      <vt:lpstr>SAP SŠ - návod</vt:lpstr>
      <vt:lpstr>SAP SŠ - dívky</vt:lpstr>
      <vt:lpstr>SAP SŠ - chlapci</vt:lpstr>
      <vt:lpstr>Florbal ZŠ IV - dívky</vt:lpstr>
      <vt:lpstr>Florbal ZŠ IV - chlapci</vt:lpstr>
      <vt:lpstr>Florbal ZŠ III - dívky</vt:lpstr>
      <vt:lpstr>Florbal ZŠ III - chlapci</vt:lpstr>
      <vt:lpstr>Florbal SŠ - dívky</vt:lpstr>
      <vt:lpstr>Florbal SŠ - chlapci</vt:lpstr>
      <vt:lpstr>Fotbal SŠ - chlapci</vt:lpstr>
      <vt:lpstr>Minifotbal ZŠ - chlapci</vt:lpstr>
      <vt:lpstr>Přespolní běh</vt:lpstr>
      <vt:lpstr>Volejbal ZŠ - dívky</vt:lpstr>
      <vt:lpstr>Volejbal ZŠ - chlapci</vt:lpstr>
      <vt:lpstr>Volejbal SŠ - dívky</vt:lpstr>
      <vt:lpstr>Volejbal SŠ - chlapci</vt:lpstr>
      <vt:lpstr>Vybíjená ZŠ - chlapci-dívky</vt:lpstr>
      <vt:lpstr>'Atletický čtyřboj - vzor'!Dotaz_z_Soubory_dBase</vt:lpstr>
      <vt:lpstr>'Atletický čtyřboj - vzor'!Oblast_tisku</vt:lpstr>
      <vt:lpstr>'Atletický čtyřboj III dívky'!Oblast_tisku</vt:lpstr>
      <vt:lpstr>Bodování!Oblast_tisku</vt:lpstr>
      <vt:lpstr>'Florbal ZŠ IV - dívky'!Oblast_tisku</vt:lpstr>
      <vt:lpstr>'Fotbal SŠ - chlapci'!Oblast_tisku</vt:lpstr>
      <vt:lpstr>'Přespolní běh'!Oblast_tisku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Čepčář</dc:creator>
  <cp:lastModifiedBy>Martina Krejčí</cp:lastModifiedBy>
  <cp:revision>5</cp:revision>
  <cp:lastPrinted>2026-05-28T06:46:11Z</cp:lastPrinted>
  <dcterms:created xsi:type="dcterms:W3CDTF">2013-01-04T13:11:57Z</dcterms:created>
  <dcterms:modified xsi:type="dcterms:W3CDTF">2026-06-10T07:15:44Z</dcterms:modified>
  <dc:language>cs-CZ</dc:language>
</cp:coreProperties>
</file>